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17"/>
  <workbookPr/>
  <mc:AlternateContent xmlns:mc="http://schemas.openxmlformats.org/markup-compatibility/2006">
    <mc:Choice Requires="x15">
      <x15ac:absPath xmlns:x15ac="http://schemas.microsoft.com/office/spreadsheetml/2010/11/ac" url="C:\Users\Kathy.chellew\Desktop\"/>
    </mc:Choice>
  </mc:AlternateContent>
  <xr:revisionPtr revIDLastSave="1" documentId="8_{CAA033E9-7E6A-4757-B462-22E73670ABC1}" xr6:coauthVersionLast="47" xr6:coauthVersionMax="47" xr10:uidLastSave="{760C81DC-944F-4961-8860-21FCA92FA749}"/>
  <bookViews>
    <workbookView xWindow="0" yWindow="0" windowWidth="14380" windowHeight="4290" xr2:uid="{00000000-000D-0000-FFFF-FFFF00000000}"/>
  </bookViews>
  <sheets>
    <sheet name="Sheet1" sheetId="10" r:id="rId1"/>
    <sheet name="1. Current Actions" sheetId="5" r:id="rId2"/>
    <sheet name="2. Future (Planned) Actions" sheetId="6" r:id="rId3"/>
    <sheet name="List DATA" sheetId="8" state="hidden" r:id="rId4"/>
    <sheet name="3. KPIs and Outcomes" sheetId="4" r:id="rId5"/>
    <sheet name="4. Results" sheetId="7" r:id="rId6"/>
    <sheet name="Responsible data" sheetId="9" state="hidden" r:id="rId7"/>
  </sheet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7" l="1"/>
  <c r="E24" i="7"/>
  <c r="E25" i="7"/>
  <c r="E26" i="7"/>
  <c r="E22" i="7"/>
  <c r="C22" i="7"/>
  <c r="AC47" i="7" l="1"/>
  <c r="C121" i="7" l="1"/>
  <c r="C120" i="7"/>
  <c r="C119" i="7"/>
  <c r="C118" i="7"/>
  <c r="C117" i="7"/>
  <c r="C123" i="7" l="1"/>
  <c r="D117" i="7" s="1"/>
  <c r="D121" i="7" l="1"/>
  <c r="D120" i="7"/>
  <c r="D119" i="7"/>
  <c r="D118" i="7"/>
  <c r="C23" i="7"/>
  <c r="C24" i="7"/>
  <c r="C25" i="7"/>
  <c r="C26" i="7"/>
  <c r="M47" i="7" l="1"/>
  <c r="G27" i="7"/>
  <c r="H23" i="7" s="1"/>
  <c r="H26" i="7" l="1"/>
  <c r="H25" i="7"/>
  <c r="H24" i="7"/>
  <c r="H22" i="7"/>
  <c r="M46" i="7"/>
  <c r="C27" i="7"/>
  <c r="G16" i="4"/>
  <c r="G200" i="4"/>
  <c r="P94" i="7"/>
  <c r="P95" i="7"/>
  <c r="E97" i="7" s="1"/>
  <c r="P96" i="7"/>
  <c r="P97" i="7"/>
  <c r="P98" i="7"/>
  <c r="E99" i="7" s="1"/>
  <c r="P99" i="7"/>
  <c r="P100" i="7"/>
  <c r="P101" i="7"/>
  <c r="P102" i="7"/>
  <c r="P103" i="7"/>
  <c r="E101" i="7" s="1"/>
  <c r="P104" i="7"/>
  <c r="P105" i="7"/>
  <c r="P106" i="7"/>
  <c r="P93" i="7"/>
  <c r="O94" i="7"/>
  <c r="O95" i="7"/>
  <c r="C97" i="7" s="1"/>
  <c r="O96" i="7"/>
  <c r="O97" i="7"/>
  <c r="O98" i="7"/>
  <c r="C99" i="7" s="1"/>
  <c r="O99" i="7"/>
  <c r="O100" i="7"/>
  <c r="O101" i="7"/>
  <c r="O102" i="7"/>
  <c r="O103" i="7"/>
  <c r="C101" i="7" s="1"/>
  <c r="O104" i="7"/>
  <c r="O105" i="7"/>
  <c r="O106" i="7"/>
  <c r="C103" i="7" s="1"/>
  <c r="O93" i="7"/>
  <c r="E10" i="7"/>
  <c r="E9" i="7"/>
  <c r="C10" i="7"/>
  <c r="C9" i="7"/>
  <c r="D18" i="9"/>
  <c r="L42" i="9"/>
  <c r="K42" i="9"/>
  <c r="J42" i="9"/>
  <c r="I42" i="9"/>
  <c r="H42" i="9"/>
  <c r="L41" i="9"/>
  <c r="K41" i="9"/>
  <c r="J41" i="9"/>
  <c r="I41" i="9"/>
  <c r="H41" i="9"/>
  <c r="L40" i="9"/>
  <c r="K40" i="9"/>
  <c r="J40" i="9"/>
  <c r="I40" i="9"/>
  <c r="H40" i="9"/>
  <c r="L39" i="9"/>
  <c r="K39" i="9"/>
  <c r="J39" i="9"/>
  <c r="I39" i="9"/>
  <c r="H39" i="9"/>
  <c r="L38" i="9"/>
  <c r="K38" i="9"/>
  <c r="J38" i="9"/>
  <c r="I38" i="9"/>
  <c r="H38" i="9"/>
  <c r="L37" i="9"/>
  <c r="K37" i="9"/>
  <c r="J37" i="9"/>
  <c r="I37" i="9"/>
  <c r="H37" i="9"/>
  <c r="L36" i="9"/>
  <c r="K36" i="9"/>
  <c r="J36" i="9"/>
  <c r="I36" i="9"/>
  <c r="H36" i="9"/>
  <c r="L35" i="9"/>
  <c r="K35" i="9"/>
  <c r="J35" i="9"/>
  <c r="I35" i="9"/>
  <c r="H35" i="9"/>
  <c r="L34" i="9"/>
  <c r="K34" i="9"/>
  <c r="J34" i="9"/>
  <c r="I34" i="9"/>
  <c r="H34" i="9"/>
  <c r="L33" i="9"/>
  <c r="K33" i="9"/>
  <c r="J33" i="9"/>
  <c r="I33" i="9"/>
  <c r="H33" i="9"/>
  <c r="L32" i="9"/>
  <c r="K32" i="9"/>
  <c r="J32" i="9"/>
  <c r="I32" i="9"/>
  <c r="H32" i="9"/>
  <c r="L31" i="9"/>
  <c r="K31" i="9"/>
  <c r="J31" i="9"/>
  <c r="I31" i="9"/>
  <c r="H31" i="9"/>
  <c r="L30" i="9"/>
  <c r="K30" i="9"/>
  <c r="J30" i="9"/>
  <c r="I30" i="9"/>
  <c r="H30" i="9"/>
  <c r="L29" i="9"/>
  <c r="K29" i="9"/>
  <c r="J29" i="9"/>
  <c r="I29" i="9"/>
  <c r="H29" i="9"/>
  <c r="L28" i="9"/>
  <c r="K28" i="9"/>
  <c r="J28" i="9"/>
  <c r="I28" i="9"/>
  <c r="H28" i="9"/>
  <c r="L27" i="9"/>
  <c r="K27" i="9"/>
  <c r="J27" i="9"/>
  <c r="I27" i="9"/>
  <c r="H27" i="9"/>
  <c r="L26" i="9"/>
  <c r="K26" i="9"/>
  <c r="J26" i="9"/>
  <c r="I26" i="9"/>
  <c r="H26" i="9"/>
  <c r="L25" i="9"/>
  <c r="K25" i="9"/>
  <c r="J25" i="9"/>
  <c r="I25" i="9"/>
  <c r="H25" i="9"/>
  <c r="L24" i="9"/>
  <c r="K24" i="9"/>
  <c r="J24" i="9"/>
  <c r="I24" i="9"/>
  <c r="H24" i="9"/>
  <c r="L23" i="9"/>
  <c r="K23" i="9"/>
  <c r="J23" i="9"/>
  <c r="I23" i="9"/>
  <c r="H23" i="9"/>
  <c r="L22" i="9"/>
  <c r="K22" i="9"/>
  <c r="J22" i="9"/>
  <c r="I22" i="9"/>
  <c r="H22" i="9"/>
  <c r="L21" i="9"/>
  <c r="K21" i="9"/>
  <c r="J21" i="9"/>
  <c r="I21" i="9"/>
  <c r="H21" i="9"/>
  <c r="L20" i="9"/>
  <c r="K20" i="9"/>
  <c r="J20" i="9"/>
  <c r="I20" i="9"/>
  <c r="H20" i="9"/>
  <c r="L19" i="9"/>
  <c r="K19" i="9"/>
  <c r="J19" i="9"/>
  <c r="I19" i="9"/>
  <c r="H19" i="9"/>
  <c r="L18" i="9"/>
  <c r="K18" i="9"/>
  <c r="J18" i="9"/>
  <c r="I18" i="9"/>
  <c r="H18" i="9"/>
  <c r="L17" i="9"/>
  <c r="K17" i="9"/>
  <c r="J17" i="9"/>
  <c r="I17" i="9"/>
  <c r="H17" i="9"/>
  <c r="L16" i="9"/>
  <c r="K16" i="9"/>
  <c r="J16" i="9"/>
  <c r="I16" i="9"/>
  <c r="H16" i="9"/>
  <c r="L15" i="9"/>
  <c r="K15" i="9"/>
  <c r="J15" i="9"/>
  <c r="I15" i="9"/>
  <c r="H15" i="9"/>
  <c r="L14" i="9"/>
  <c r="K14" i="9"/>
  <c r="J14" i="9"/>
  <c r="I14" i="9"/>
  <c r="H14" i="9"/>
  <c r="L13" i="9"/>
  <c r="K13" i="9"/>
  <c r="J13" i="9"/>
  <c r="I13" i="9"/>
  <c r="H13" i="9"/>
  <c r="L12" i="9"/>
  <c r="K12" i="9"/>
  <c r="J12" i="9"/>
  <c r="I12" i="9"/>
  <c r="H12" i="9"/>
  <c r="L11" i="9"/>
  <c r="K11" i="9"/>
  <c r="J11" i="9"/>
  <c r="I11" i="9"/>
  <c r="H11" i="9"/>
  <c r="L10" i="9"/>
  <c r="K10" i="9"/>
  <c r="J10" i="9"/>
  <c r="I10" i="9"/>
  <c r="H10" i="9"/>
  <c r="L9" i="9"/>
  <c r="K9" i="9"/>
  <c r="J9" i="9"/>
  <c r="I9" i="9"/>
  <c r="H9" i="9"/>
  <c r="L8" i="9"/>
  <c r="K8" i="9"/>
  <c r="J8" i="9"/>
  <c r="I8" i="9"/>
  <c r="H8" i="9"/>
  <c r="L7" i="9"/>
  <c r="K7" i="9"/>
  <c r="J7" i="9"/>
  <c r="I7" i="9"/>
  <c r="H7" i="9"/>
  <c r="L6" i="9"/>
  <c r="K6" i="9"/>
  <c r="J6" i="9"/>
  <c r="I6" i="9"/>
  <c r="H6" i="9"/>
  <c r="L5" i="9"/>
  <c r="K5" i="9"/>
  <c r="J5" i="9"/>
  <c r="I5" i="9"/>
  <c r="H5" i="9"/>
  <c r="L4" i="9"/>
  <c r="K4" i="9"/>
  <c r="J4" i="9"/>
  <c r="I4" i="9"/>
  <c r="H4" i="9"/>
  <c r="L3" i="9"/>
  <c r="K3" i="9"/>
  <c r="J3" i="9"/>
  <c r="I3" i="9"/>
  <c r="H3" i="9"/>
  <c r="F42" i="9"/>
  <c r="F41" i="9"/>
  <c r="F40" i="9"/>
  <c r="F39" i="9"/>
  <c r="F38" i="9"/>
  <c r="F37" i="9"/>
  <c r="F36" i="9"/>
  <c r="F35" i="9"/>
  <c r="F34" i="9"/>
  <c r="F33" i="9"/>
  <c r="F32" i="9"/>
  <c r="F31" i="9"/>
  <c r="F30" i="9"/>
  <c r="F29" i="9"/>
  <c r="F28" i="9"/>
  <c r="F27" i="9"/>
  <c r="F26" i="9"/>
  <c r="F25" i="9"/>
  <c r="F24" i="9"/>
  <c r="F23" i="9"/>
  <c r="F21" i="9"/>
  <c r="F22" i="9"/>
  <c r="F20" i="9"/>
  <c r="F19" i="9"/>
  <c r="E42" i="9"/>
  <c r="E41" i="9"/>
  <c r="E40" i="9"/>
  <c r="E39" i="9"/>
  <c r="E38" i="9"/>
  <c r="E37" i="9"/>
  <c r="E36" i="9"/>
  <c r="E35" i="9"/>
  <c r="E34" i="9"/>
  <c r="E33" i="9"/>
  <c r="E32" i="9"/>
  <c r="E31" i="9"/>
  <c r="E30" i="9"/>
  <c r="E29" i="9"/>
  <c r="E28" i="9"/>
  <c r="E27" i="9"/>
  <c r="E26" i="9"/>
  <c r="E25" i="9"/>
  <c r="E24" i="9"/>
  <c r="E23" i="9"/>
  <c r="E22" i="9"/>
  <c r="E20" i="9"/>
  <c r="E21" i="9"/>
  <c r="E19" i="9"/>
  <c r="D41" i="9"/>
  <c r="D39" i="9"/>
  <c r="D37" i="9"/>
  <c r="D35" i="9"/>
  <c r="D33" i="9"/>
  <c r="D32" i="9"/>
  <c r="D31" i="9"/>
  <c r="D29" i="9"/>
  <c r="D28" i="9"/>
  <c r="D27" i="9"/>
  <c r="D26" i="9"/>
  <c r="D25" i="9"/>
  <c r="D23" i="9"/>
  <c r="D21" i="9"/>
  <c r="D19" i="9"/>
  <c r="D40" i="9"/>
  <c r="D38" i="9"/>
  <c r="D36" i="9"/>
  <c r="D34" i="9"/>
  <c r="D30" i="9"/>
  <c r="D24" i="9"/>
  <c r="D22" i="9"/>
  <c r="D20" i="9"/>
  <c r="D42" i="9"/>
  <c r="C38" i="9"/>
  <c r="C37" i="9"/>
  <c r="C26" i="9"/>
  <c r="C40" i="9"/>
  <c r="C36" i="9"/>
  <c r="C34" i="9"/>
  <c r="C32" i="9"/>
  <c r="C30" i="9"/>
  <c r="C28" i="9"/>
  <c r="C24" i="9"/>
  <c r="C22" i="9"/>
  <c r="C20" i="9"/>
  <c r="C42" i="9"/>
  <c r="C39" i="9"/>
  <c r="C35" i="9"/>
  <c r="C33" i="9"/>
  <c r="C31" i="9"/>
  <c r="C29" i="9"/>
  <c r="C27" i="9"/>
  <c r="C25" i="9"/>
  <c r="C23" i="9"/>
  <c r="C21" i="9"/>
  <c r="C19" i="9"/>
  <c r="C41" i="9"/>
  <c r="B42" i="9"/>
  <c r="B41" i="9"/>
  <c r="B40" i="9"/>
  <c r="B39" i="9"/>
  <c r="B38" i="9"/>
  <c r="B37" i="9"/>
  <c r="B36" i="9"/>
  <c r="B35" i="9"/>
  <c r="B34" i="9"/>
  <c r="B33" i="9"/>
  <c r="B32" i="9"/>
  <c r="B31" i="9"/>
  <c r="B30" i="9"/>
  <c r="B29" i="9"/>
  <c r="B28" i="9"/>
  <c r="B27" i="9"/>
  <c r="B26" i="9"/>
  <c r="B25" i="9"/>
  <c r="B24" i="9"/>
  <c r="B23" i="9"/>
  <c r="B22" i="9"/>
  <c r="B19" i="9"/>
  <c r="B21" i="9"/>
  <c r="B20" i="9"/>
  <c r="F18" i="9"/>
  <c r="E18" i="9"/>
  <c r="C18" i="9"/>
  <c r="B18" i="9"/>
  <c r="F17" i="9"/>
  <c r="E17" i="9"/>
  <c r="D17" i="9"/>
  <c r="C17" i="9"/>
  <c r="B17" i="9"/>
  <c r="F16" i="9"/>
  <c r="E16" i="9"/>
  <c r="D16" i="9"/>
  <c r="C16" i="9"/>
  <c r="B16" i="9"/>
  <c r="F15" i="9"/>
  <c r="E15" i="9"/>
  <c r="D15" i="9"/>
  <c r="C15" i="9"/>
  <c r="B15" i="9"/>
  <c r="F14" i="9"/>
  <c r="E14" i="9"/>
  <c r="D14" i="9"/>
  <c r="C14" i="9"/>
  <c r="B14" i="9"/>
  <c r="F13" i="9"/>
  <c r="E13" i="9"/>
  <c r="D13" i="9"/>
  <c r="C13" i="9"/>
  <c r="B13" i="9"/>
  <c r="F12" i="9"/>
  <c r="E12" i="9"/>
  <c r="D12" i="9"/>
  <c r="C12" i="9"/>
  <c r="B12" i="9"/>
  <c r="F11" i="9"/>
  <c r="E11" i="9"/>
  <c r="D11" i="9"/>
  <c r="C11" i="9"/>
  <c r="B11" i="9"/>
  <c r="F10" i="9"/>
  <c r="E10" i="9"/>
  <c r="D10" i="9"/>
  <c r="C10" i="9"/>
  <c r="B10" i="9"/>
  <c r="F8" i="9"/>
  <c r="E8" i="9"/>
  <c r="F9" i="9"/>
  <c r="E9" i="9"/>
  <c r="D9" i="9"/>
  <c r="C9" i="9"/>
  <c r="B9" i="9"/>
  <c r="D8" i="9"/>
  <c r="C8" i="9"/>
  <c r="B8" i="9"/>
  <c r="F7" i="9"/>
  <c r="E7" i="9"/>
  <c r="D7" i="9"/>
  <c r="C7" i="9"/>
  <c r="B7" i="9"/>
  <c r="F6" i="9"/>
  <c r="E6" i="9"/>
  <c r="D6" i="9"/>
  <c r="C6" i="9"/>
  <c r="B6" i="9"/>
  <c r="F5" i="9"/>
  <c r="E5" i="9"/>
  <c r="D5" i="9"/>
  <c r="C5" i="9"/>
  <c r="F4" i="9"/>
  <c r="E4" i="9"/>
  <c r="D4" i="9"/>
  <c r="C4" i="9"/>
  <c r="B4" i="9"/>
  <c r="F3" i="9"/>
  <c r="E3" i="9"/>
  <c r="D3" i="9"/>
  <c r="C3" i="9"/>
  <c r="B3" i="9"/>
  <c r="B5" i="9"/>
  <c r="D24" i="7" l="1"/>
  <c r="I24" i="7" s="1"/>
  <c r="D26" i="7"/>
  <c r="C70" i="7"/>
  <c r="C102" i="7"/>
  <c r="D22" i="7"/>
  <c r="I26" i="7"/>
  <c r="D23" i="7"/>
  <c r="I23" i="7" s="1"/>
  <c r="D25" i="7"/>
  <c r="E79" i="7"/>
  <c r="C96" i="7"/>
  <c r="E103" i="7"/>
  <c r="G103" i="7" s="1"/>
  <c r="E86" i="7"/>
  <c r="E82" i="7"/>
  <c r="G101" i="7"/>
  <c r="G97" i="7"/>
  <c r="C100" i="7"/>
  <c r="E102" i="7"/>
  <c r="E98" i="7"/>
  <c r="E96" i="7"/>
  <c r="G99" i="7"/>
  <c r="C98" i="7"/>
  <c r="E100" i="7"/>
  <c r="E11" i="7"/>
  <c r="F10" i="7" s="1"/>
  <c r="G10" i="7"/>
  <c r="C11" i="7"/>
  <c r="D10" i="7" s="1"/>
  <c r="G9" i="7"/>
  <c r="E78" i="7"/>
  <c r="E85" i="7"/>
  <c r="E81" i="7"/>
  <c r="E88" i="7"/>
  <c r="E84" i="7"/>
  <c r="E80" i="7"/>
  <c r="E87" i="7"/>
  <c r="E83" i="7"/>
  <c r="E61" i="7"/>
  <c r="C81" i="7"/>
  <c r="C88" i="7"/>
  <c r="C84" i="7"/>
  <c r="C80" i="7"/>
  <c r="C87" i="7"/>
  <c r="C83" i="7"/>
  <c r="C79" i="7"/>
  <c r="C86" i="7"/>
  <c r="C82" i="7"/>
  <c r="C78" i="7"/>
  <c r="C85" i="7"/>
  <c r="C63" i="7"/>
  <c r="E68" i="7"/>
  <c r="E64" i="7"/>
  <c r="E60" i="7"/>
  <c r="E67" i="7"/>
  <c r="E63" i="7"/>
  <c r="E70" i="7"/>
  <c r="E66" i="7"/>
  <c r="E62" i="7"/>
  <c r="E69" i="7"/>
  <c r="E65" i="7"/>
  <c r="C66" i="7"/>
  <c r="C69" i="7"/>
  <c r="C61" i="7"/>
  <c r="C68" i="7"/>
  <c r="C64" i="7"/>
  <c r="C62" i="7"/>
  <c r="C65" i="7"/>
  <c r="C60" i="7"/>
  <c r="C67" i="7"/>
  <c r="G9" i="4"/>
  <c r="G10" i="4"/>
  <c r="G11" i="4"/>
  <c r="G12" i="4"/>
  <c r="G13" i="4"/>
  <c r="G14" i="4"/>
  <c r="G15" i="4"/>
  <c r="G17" i="4"/>
  <c r="G18" i="4"/>
  <c r="E9" i="4"/>
  <c r="E10" i="4"/>
  <c r="E11" i="4"/>
  <c r="E12" i="4"/>
  <c r="E13" i="4"/>
  <c r="E14" i="4"/>
  <c r="E15" i="4"/>
  <c r="E16" i="4"/>
  <c r="E17" i="4"/>
  <c r="E18" i="4"/>
  <c r="E20" i="4"/>
  <c r="E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1" i="4"/>
  <c r="G202" i="4"/>
  <c r="G203" i="4"/>
  <c r="G204" i="4"/>
  <c r="G205" i="4"/>
  <c r="G206" i="4"/>
  <c r="G207" i="4"/>
  <c r="G208" i="4"/>
  <c r="G209" i="4"/>
  <c r="G210" i="4"/>
  <c r="G211" i="4"/>
  <c r="G212" i="4"/>
  <c r="G213" i="4"/>
  <c r="G214" i="4"/>
  <c r="G215" i="4"/>
  <c r="G216" i="4"/>
  <c r="G217" i="4"/>
  <c r="G218" i="4"/>
  <c r="G19" i="4"/>
  <c r="C214" i="4"/>
  <c r="C34" i="4"/>
  <c r="C39" i="4"/>
  <c r="C44" i="4"/>
  <c r="C49" i="4"/>
  <c r="C54" i="4"/>
  <c r="C59" i="4"/>
  <c r="C64" i="4"/>
  <c r="C69" i="4"/>
  <c r="C74" i="4"/>
  <c r="C79" i="4"/>
  <c r="C84" i="4"/>
  <c r="C89" i="4"/>
  <c r="C94" i="4"/>
  <c r="C99" i="4"/>
  <c r="C104" i="4"/>
  <c r="C109" i="4"/>
  <c r="C114" i="4"/>
  <c r="C119" i="4"/>
  <c r="C124" i="4"/>
  <c r="C129" i="4"/>
  <c r="C134" i="4"/>
  <c r="C139" i="4"/>
  <c r="C144" i="4"/>
  <c r="C149" i="4"/>
  <c r="C154" i="4"/>
  <c r="C159" i="4"/>
  <c r="C164" i="4"/>
  <c r="C169" i="4"/>
  <c r="C174" i="4"/>
  <c r="C179" i="4"/>
  <c r="C184" i="4"/>
  <c r="C189" i="4"/>
  <c r="C194" i="4"/>
  <c r="C199" i="4"/>
  <c r="C204" i="4"/>
  <c r="C209" i="4"/>
  <c r="C29" i="4"/>
  <c r="C24" i="4"/>
  <c r="C19"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7" i="7" l="1"/>
  <c r="F23" i="7" s="1"/>
  <c r="I22" i="7"/>
  <c r="I25" i="7"/>
  <c r="G79" i="7"/>
  <c r="G82" i="7"/>
  <c r="G86" i="7"/>
  <c r="G100" i="7"/>
  <c r="E104" i="7"/>
  <c r="F98" i="7" s="1"/>
  <c r="G98" i="7"/>
  <c r="C104" i="7"/>
  <c r="G96" i="7"/>
  <c r="G102" i="7"/>
  <c r="G78" i="7"/>
  <c r="G81" i="7"/>
  <c r="F9" i="7"/>
  <c r="D9" i="7"/>
  <c r="G11" i="7"/>
  <c r="H10" i="7" s="1"/>
  <c r="G88" i="7"/>
  <c r="G83" i="7"/>
  <c r="G87" i="7"/>
  <c r="G80" i="7"/>
  <c r="G85" i="7"/>
  <c r="G84" i="7"/>
  <c r="G61" i="7"/>
  <c r="G66" i="7"/>
  <c r="G60" i="7"/>
  <c r="E71" i="7"/>
  <c r="G65" i="7"/>
  <c r="G70" i="7"/>
  <c r="G64" i="7"/>
  <c r="G69" i="7"/>
  <c r="G63" i="7"/>
  <c r="G68" i="7"/>
  <c r="G62" i="7"/>
  <c r="G67" i="7"/>
  <c r="C71" i="7"/>
  <c r="AC46" i="7" l="1"/>
  <c r="F26" i="7"/>
  <c r="F24" i="7"/>
  <c r="F22" i="7"/>
  <c r="F25" i="7"/>
  <c r="F100" i="7"/>
  <c r="F96" i="7"/>
  <c r="F99" i="7"/>
  <c r="F103" i="7"/>
  <c r="F102" i="7"/>
  <c r="F101" i="7"/>
  <c r="F97" i="7"/>
  <c r="G104" i="7"/>
  <c r="D99" i="7"/>
  <c r="D101" i="7"/>
  <c r="D97" i="7"/>
  <c r="D100" i="7"/>
  <c r="D103" i="7"/>
  <c r="D102" i="7"/>
  <c r="D96" i="7"/>
  <c r="D98" i="7"/>
  <c r="H9" i="7"/>
  <c r="F61" i="7"/>
  <c r="F83" i="7"/>
  <c r="F88" i="7"/>
  <c r="F80" i="7"/>
  <c r="F87" i="7"/>
  <c r="F79" i="7"/>
  <c r="F84" i="7"/>
  <c r="F78" i="7"/>
  <c r="F85" i="7"/>
  <c r="F86" i="7"/>
  <c r="F81" i="7"/>
  <c r="F82" i="7"/>
  <c r="D65" i="7"/>
  <c r="D84" i="7"/>
  <c r="D78" i="7"/>
  <c r="D80" i="7"/>
  <c r="D86" i="7"/>
  <c r="D88" i="7"/>
  <c r="D82" i="7"/>
  <c r="D87" i="7"/>
  <c r="D83" i="7"/>
  <c r="D85" i="7"/>
  <c r="D79" i="7"/>
  <c r="D81" i="7"/>
  <c r="D67" i="7"/>
  <c r="D68" i="7"/>
  <c r="D62" i="7"/>
  <c r="D66" i="7"/>
  <c r="D61" i="7"/>
  <c r="D64" i="7"/>
  <c r="D60" i="7"/>
  <c r="D63" i="7"/>
  <c r="D69" i="7"/>
  <c r="D70" i="7"/>
  <c r="F70" i="7"/>
  <c r="F67" i="7"/>
  <c r="F68" i="7"/>
  <c r="F69" i="7"/>
  <c r="G71" i="7"/>
  <c r="F62" i="7"/>
  <c r="F60" i="7"/>
  <c r="F63" i="7"/>
  <c r="F64" i="7"/>
  <c r="F65" i="7"/>
  <c r="F66" i="7"/>
  <c r="H99" i="7" l="1"/>
  <c r="H101" i="7"/>
  <c r="H97" i="7"/>
  <c r="H103" i="7"/>
  <c r="H100" i="7"/>
  <c r="H96" i="7"/>
  <c r="H98" i="7"/>
  <c r="H102" i="7"/>
  <c r="H61" i="7"/>
  <c r="H87" i="7"/>
  <c r="H79" i="7"/>
  <c r="H83" i="7"/>
  <c r="H81" i="7"/>
  <c r="H78" i="7"/>
  <c r="H88" i="7"/>
  <c r="H84" i="7"/>
  <c r="H80" i="7"/>
  <c r="H85" i="7"/>
  <c r="H82" i="7"/>
  <c r="H86" i="7"/>
  <c r="H65" i="7"/>
  <c r="H67" i="7"/>
  <c r="H64" i="7"/>
  <c r="H60" i="7"/>
  <c r="H62" i="7"/>
  <c r="H63" i="7"/>
  <c r="H70" i="7"/>
  <c r="H66" i="7"/>
  <c r="H69" i="7"/>
  <c r="H68" i="7"/>
</calcChain>
</file>

<file path=xl/sharedStrings.xml><?xml version="1.0" encoding="utf-8"?>
<sst xmlns="http://schemas.openxmlformats.org/spreadsheetml/2006/main" count="4620" uniqueCount="184">
  <si>
    <t>Current Actions</t>
  </si>
  <si>
    <t>Currently being delivered</t>
  </si>
  <si>
    <t>1. Action</t>
  </si>
  <si>
    <t xml:space="preserve">2. Brief description of action </t>
  </si>
  <si>
    <t>3. Where does the action target?</t>
  </si>
  <si>
    <t>4. Key expected deliverables</t>
  </si>
  <si>
    <t>5. Expected outcomes</t>
  </si>
  <si>
    <t>6. Which LA sector(s) responsible for action?</t>
  </si>
  <si>
    <t>7. Evidence-based commissioning and or delivery? (Y/N)</t>
  </si>
  <si>
    <t>8. If applicable, what evidence was considered?</t>
  </si>
  <si>
    <t>Please provide a brief title for the commissioned action</t>
  </si>
  <si>
    <t xml:space="preserve">Please provide a short description of the action. Primary or Secondary Prevention. </t>
  </si>
  <si>
    <t>Please state where the action targets with regards to the wider determinants of health (Dahlgren and Whitehead, 1991). Information on the wider determinants of health are provided in the Action Mapping Tool Supporting Guide.</t>
  </si>
  <si>
    <r>
      <t xml:space="preserve">Please state what the </t>
    </r>
    <r>
      <rPr>
        <i/>
        <u/>
        <sz val="12"/>
        <color rgb="FFFFFFFF"/>
        <rFont val="Calibri"/>
        <family val="2"/>
      </rPr>
      <t>main</t>
    </r>
    <r>
      <rPr>
        <i/>
        <sz val="12"/>
        <color rgb="FFFFFFFF"/>
        <rFont val="Calibri"/>
        <family val="2"/>
      </rPr>
      <t xml:space="preserve"> deliverables are for this action (e.g. KPIs). If a similar indicator to a KPI is used, then please complete this section. If KPIs are not used, leave this section blank. </t>
    </r>
  </si>
  <si>
    <t xml:space="preserve">Please highlight what you anticipate the outcome of this action to be. </t>
  </si>
  <si>
    <t xml:space="preserve">Please list who is primarily responsible for the oversight of this action, and if applicable, any secondary sectors which are involved with this action. </t>
  </si>
  <si>
    <t>Please state if the commissioning/funding/delivery of the action was evidence-based?</t>
  </si>
  <si>
    <t xml:space="preserve">Please provide further information that states what evidence was considered when commissioning/funding/delivering the action. This may include the academic literature, internal knowledge and information, government literature and guidance. </t>
  </si>
  <si>
    <t>Example</t>
  </si>
  <si>
    <t>MEND</t>
  </si>
  <si>
    <t>Secondary prevention</t>
  </si>
  <si>
    <t>Individual Lifestyle Factors</t>
  </si>
  <si>
    <t xml:space="preserve">KPI 1: </t>
  </si>
  <si>
    <t>Engage 500 participants in each year of the funding period.</t>
  </si>
  <si>
    <t xml:space="preserve">Outcome 1: </t>
  </si>
  <si>
    <t>Increase family knowledge of healthy lifestyle behaviours.</t>
  </si>
  <si>
    <t>Primary:</t>
  </si>
  <si>
    <t>Public Health</t>
  </si>
  <si>
    <t>Yes</t>
  </si>
  <si>
    <t>Type 1:</t>
  </si>
  <si>
    <t>Local data  (e.g. JSNA)</t>
  </si>
  <si>
    <t xml:space="preserve">
The MEND 7-13 programme was commissioned to provide a Tier 2 service for children and young people (CYP). The programme was delivered in accordance with the MEND protocol, however modified in order to meet the requirements of the contract. The MEND programme has been widely described elsewhere. 
This was a Tier 2 service, and was part of a four tiered approach used within the LA (Tier 3 and 4 under CCG). </t>
  </si>
  <si>
    <t xml:space="preserve">KPI 2: </t>
  </si>
  <si>
    <t xml:space="preserve">70% of those starting a programme, to then complete the programme. </t>
  </si>
  <si>
    <t xml:space="preserve">Outcome 2: </t>
  </si>
  <si>
    <t>Reduce the prevalence of local level obesity in children under 11 years old by 0.5%.</t>
  </si>
  <si>
    <t>Secondary 1:</t>
  </si>
  <si>
    <t>[INSERT SECONDARY SECTOR]</t>
  </si>
  <si>
    <t>Type 2:</t>
  </si>
  <si>
    <t>Research/Academic Literature</t>
  </si>
  <si>
    <t>KPI 3:</t>
  </si>
  <si>
    <t xml:space="preserve">50% of those starting the programme to demonstrate a BMI SDS reduction of 0.25 units in three months. </t>
  </si>
  <si>
    <t xml:space="preserve">Outcome 3: </t>
  </si>
  <si>
    <t>Increase the confidence of GPs to refer to a weight management programme.</t>
  </si>
  <si>
    <t>Secondary 2:</t>
  </si>
  <si>
    <t>Type 3:</t>
  </si>
  <si>
    <t>Service Evaluation</t>
  </si>
  <si>
    <t>KPI 4:</t>
  </si>
  <si>
    <t>70% of those starting the programme to show improvement in mental wellbeing over three months.</t>
  </si>
  <si>
    <t xml:space="preserve">Outcome 4: </t>
  </si>
  <si>
    <t>[INSERT OUTCOME 4 HERE]</t>
  </si>
  <si>
    <t>Secondary 3:</t>
  </si>
  <si>
    <t>Type 4:</t>
  </si>
  <si>
    <t>[INSERT TYPE OF EVIDENCE CONSIDERED]</t>
  </si>
  <si>
    <t xml:space="preserve">KPI 5: </t>
  </si>
  <si>
    <t>[INSERT KPI 5 HERE]</t>
  </si>
  <si>
    <t xml:space="preserve">Outcome 5: </t>
  </si>
  <si>
    <t>[INSERT OUTCOME 5 HERE]</t>
  </si>
  <si>
    <t xml:space="preserve">Secondary 4: </t>
  </si>
  <si>
    <t>Type 5:</t>
  </si>
  <si>
    <t>Change4Life campaign</t>
  </si>
  <si>
    <t>Primary prevention</t>
  </si>
  <si>
    <t xml:space="preserve">Build brand recognition of Change4Life in all primary schools in the LA. </t>
  </si>
  <si>
    <t>Increase population awareness of Change4Life campaign messages</t>
  </si>
  <si>
    <t xml:space="preserve">Change4Life publications and strategies. </t>
  </si>
  <si>
    <t xml:space="preserve">The Change4Life social media campaign has been promoted extensively in the LA. We have run additional Change4Life endorsed activities in the area, each complimenting the national social media work. These activities have included school-based campaigns, stalls at local events, and brand promotion at local sports clubs. The Change4Life work has been ad hock since starting in 2013. </t>
  </si>
  <si>
    <t xml:space="preserve">Target all the population in the LA with the Change4Life messages, with 50% of those surveyed able to provide a brief and accurate description of the campaigns aims. </t>
  </si>
  <si>
    <t xml:space="preserve">Encourage families with weight-related issues to contemplate accessing the weight management services. </t>
  </si>
  <si>
    <t xml:space="preserve">Work with 75% of all the local sports teams, and have brand promotion at approximately half of these clubs. </t>
  </si>
  <si>
    <t xml:space="preserve">Use the brand identity to hook local services on to (e.g. Girls4Life and Swim4Life programmes). </t>
  </si>
  <si>
    <t>[INSERT KPI 4 HERE]</t>
  </si>
  <si>
    <t>[PRIMARY OR SECONDARY PREVENTION]</t>
  </si>
  <si>
    <t>[INSERT TARGET HERE]</t>
  </si>
  <si>
    <t>[INSERT KPI 1 HERE]</t>
  </si>
  <si>
    <t>[INSERT OUTCOME 1 HERE]</t>
  </si>
  <si>
    <t>[INSERT PRIMARY SECTOR]</t>
  </si>
  <si>
    <t>[YES/NO]</t>
  </si>
  <si>
    <t>[PROVIDE DESCRIPTION HERE]</t>
  </si>
  <si>
    <t>[INSERT KPI 2 HERE]</t>
  </si>
  <si>
    <t>[INSERT OUTCOME 2 HERE]</t>
  </si>
  <si>
    <t>[INSERT TITLE OF ACTION]</t>
  </si>
  <si>
    <t>[INSERT KPI 3 HERE]</t>
  </si>
  <si>
    <t>[INSERT OUTCOME 3 HERE]</t>
  </si>
  <si>
    <t>Future Actions</t>
  </si>
  <si>
    <t>To be delivered in the next 3 years</t>
  </si>
  <si>
    <t>6. Which LA sector(s) will be responsible for action?</t>
  </si>
  <si>
    <t>8. If applicable, what evidence will be considered?</t>
  </si>
  <si>
    <t>Please provide a brief title for the  action to be commissioned</t>
  </si>
  <si>
    <t>Please state where action will target with regards to the wider determinants of health (Dahlgren and Whitehead, 1991). Information on the wider determinants of health are provided in the Action Mapping Tool Supporting Guide.</t>
  </si>
  <si>
    <r>
      <t xml:space="preserve">Please state what the </t>
    </r>
    <r>
      <rPr>
        <i/>
        <u/>
        <sz val="12"/>
        <color rgb="FFFFFFFF"/>
        <rFont val="Calibri"/>
        <family val="2"/>
      </rPr>
      <t>main</t>
    </r>
    <r>
      <rPr>
        <i/>
        <sz val="12"/>
        <color rgb="FFFFFFFF"/>
        <rFont val="Calibri"/>
        <family val="2"/>
      </rPr>
      <t xml:space="preserve"> deliverables may be for this action (e.g. KPIs).  If a similar indicator to a KPI is to be used, then please complete this section. If KPIs are not likely to be used, leave this section blank.</t>
    </r>
  </si>
  <si>
    <t>Please highlight what you anticipate the outcome of this action to be.</t>
  </si>
  <si>
    <t xml:space="preserve">Please list who will be primarily responsible for the oversight of this action, and if applicable, any secondary sectors which are involved with this action. </t>
  </si>
  <si>
    <t>Please state if the commissioning/funding/delivery of the action will be evidence-based?</t>
  </si>
  <si>
    <t xml:space="preserve">Please provide further information that states what evidence will be considered when commissioning/funding/delivering the action. This may include the academic literature, internal knowledge and information, government literature and guidance. </t>
  </si>
  <si>
    <t>Cycle Pathways</t>
  </si>
  <si>
    <t>Living and Working Conditions</t>
  </si>
  <si>
    <t xml:space="preserve">Increase the numbers of active commuters to 35%. This will include a first year increase of 5%, followed by a 2% annual increase for the 4 years thereafter. </t>
  </si>
  <si>
    <t>Encourage non-cyclists to consider alternative modes of transport when commuting to and from workplaces.</t>
  </si>
  <si>
    <t>Highways, Roads and Transport</t>
  </si>
  <si>
    <t xml:space="preserve">
A cycle pathway infrastructure to be developed in to and out of the town centre. The cycle network is forecast to increase the number of active commuters within the locality, which will subsequently reduce the number of car users. The current number of active commuters has been stable over the last five years. This is part of a wider strategy to make the town centre a traffic-free zone, and additionally to transfer the town centre car parks to the periphery of the town. 
A media campaign in the LA will support the uptake of the cycle pathway network. </t>
  </si>
  <si>
    <t xml:space="preserve">Reduce the traffic flow during peak hours in to and out of the town centre. </t>
  </si>
  <si>
    <t>Encourage more cyclists to take up active transport to and from the workplace.</t>
  </si>
  <si>
    <t xml:space="preserve">Increase the gross number of people initiating cycling (including young people and families). Total number of cycling initiators forecast to be 500-800 in the first year, followed by 200 new cyclists per year thereafter. </t>
  </si>
  <si>
    <t xml:space="preserve">Reduce the number of cycling-related traffic incidents through the provision of cycle-only pathways. Subsequently linked to a reduced impact on local NHS services. </t>
  </si>
  <si>
    <t>Planning and Development</t>
  </si>
  <si>
    <t>Other</t>
  </si>
  <si>
    <t>Fast Food Outlet policy</t>
  </si>
  <si>
    <t>Wider Conditions</t>
  </si>
  <si>
    <t xml:space="preserve">Stop the proliferation of fast food outlets opening within close proximity to secondary schools within the LA. </t>
  </si>
  <si>
    <t xml:space="preserve">Reduce the opportunity for children and young people to access high fat, high sugar convenience foods. </t>
  </si>
  <si>
    <t>No</t>
  </si>
  <si>
    <t xml:space="preserve">The policy will curb the number of new fast food outlets opening within a 1km radius of all secondary schools in the LA. Fast food outlets will be defined and categoried in the near future. This policy will not affect those fast food outlets already trading within the area, however they will have to comply with more stringent nutritional standards. </t>
  </si>
  <si>
    <t xml:space="preserve">Secondary impact to reduce the number of fast food outlets operating within a 1km radius of schools. Aim will be to reduce the number of outlets by 25% over a 5 year period. </t>
  </si>
  <si>
    <t>Assist the LAs intention of reducing local level childhood obesity by 0.5%.</t>
  </si>
  <si>
    <t xml:space="preserve">Raise public awareness about the detrimental health impact of high sugar, high fat food types. </t>
  </si>
  <si>
    <t>Environmental Services</t>
  </si>
  <si>
    <t>Sector</t>
  </si>
  <si>
    <t>Evidence Considered</t>
  </si>
  <si>
    <t>Adult's Services</t>
  </si>
  <si>
    <t>Government Guidance on Inequality</t>
  </si>
  <si>
    <t xml:space="preserve">Central Services </t>
  </si>
  <si>
    <t>Government Guidance on Obesity</t>
  </si>
  <si>
    <t>Children's Services</t>
  </si>
  <si>
    <t>Kings Fund Literature</t>
  </si>
  <si>
    <t>Cultural Services</t>
  </si>
  <si>
    <t>Local Authority Strategic Documents</t>
  </si>
  <si>
    <t>Local Data  (e.g. JSNA)</t>
  </si>
  <si>
    <t>Local Expertise and Knowledge</t>
  </si>
  <si>
    <t>Housing</t>
  </si>
  <si>
    <t>NHS Guidance</t>
  </si>
  <si>
    <t>NICE Guidance</t>
  </si>
  <si>
    <t>Protective Services</t>
  </si>
  <si>
    <t>Other Governmental Guidance</t>
  </si>
  <si>
    <t>Other Non-Governmental Guidance</t>
  </si>
  <si>
    <t>Other (Please input manually)</t>
  </si>
  <si>
    <t>PHE Guidance</t>
  </si>
  <si>
    <t>Detailed Analysis</t>
  </si>
  <si>
    <t>Actions, KPIs and Expected Outcomes</t>
  </si>
  <si>
    <t>ACTION</t>
  </si>
  <si>
    <t>KEY PERFORMANCE INDICATORS</t>
  </si>
  <si>
    <t>EXPECTED OUTCOMES</t>
  </si>
  <si>
    <t>Outcome likely to be met</t>
  </si>
  <si>
    <t>(1 = very likely, 5 = very unlikely)</t>
  </si>
  <si>
    <t>KPI 1:</t>
  </si>
  <si>
    <t>Outcome 1:</t>
  </si>
  <si>
    <t>Outcome 2:</t>
  </si>
  <si>
    <t>Outcome 3:</t>
  </si>
  <si>
    <t>Outcome 4:</t>
  </si>
  <si>
    <t>KPI 5:</t>
  </si>
  <si>
    <t>Outcome 5:</t>
  </si>
  <si>
    <t xml:space="preserve"> </t>
  </si>
  <si>
    <r>
      <t xml:space="preserve">Actions - </t>
    </r>
    <r>
      <rPr>
        <i/>
        <sz val="11"/>
        <color rgb="FF000000"/>
        <rFont val="Calibri"/>
        <family val="2"/>
      </rPr>
      <t>Automated Results</t>
    </r>
  </si>
  <si>
    <t>Volume of Primary and Secondary Action</t>
  </si>
  <si>
    <t>Current</t>
  </si>
  <si>
    <t>Future</t>
  </si>
  <si>
    <t>Total</t>
  </si>
  <si>
    <t>N</t>
  </si>
  <si>
    <t>%</t>
  </si>
  <si>
    <t>Primary Prevention</t>
  </si>
  <si>
    <t>Secondary Prevention</t>
  </si>
  <si>
    <t>Where Are the Actions Targeted and How are they Distributed in Contrast to the Causes of Obesity?</t>
  </si>
  <si>
    <t>Causes</t>
  </si>
  <si>
    <t>Biological Factors</t>
  </si>
  <si>
    <t>Social and Community Factors</t>
  </si>
  <si>
    <t>Actions</t>
  </si>
  <si>
    <t xml:space="preserve">Who is Primarily Responsible for the Action? </t>
  </si>
  <si>
    <t xml:space="preserve">Who is Secondarily Responsible for the Action? </t>
  </si>
  <si>
    <t>What Evidence is Considered when Commissioning Actions?</t>
  </si>
  <si>
    <t>Governmental Guidance</t>
  </si>
  <si>
    <t>LA Strategies and Data</t>
  </si>
  <si>
    <t>Local Expertise</t>
  </si>
  <si>
    <t>NHS or NICE Guidance</t>
  </si>
  <si>
    <t>Research Literature + Evaluation</t>
  </si>
  <si>
    <t>Are the Actions Likely to Achieve their Respective Outcomes?</t>
  </si>
  <si>
    <t>Note: Please ensure that the detailed analysis tab is complete</t>
  </si>
  <si>
    <t>Very Likely</t>
  </si>
  <si>
    <t>Likely</t>
  </si>
  <si>
    <t>Uncertain</t>
  </si>
  <si>
    <t>Unlikely</t>
  </si>
  <si>
    <t>Very Unlikely</t>
  </si>
  <si>
    <t>Total outcomes</t>
  </si>
  <si>
    <t>Action</t>
  </si>
  <si>
    <t>Primary Sector</t>
  </si>
  <si>
    <t>Secondary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</si>
</sst>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font>
      <sz val="11"/>
      <color rgb="FF000000"/>
      <name val="Calibri"/>
    </font>
    <font>
      <b/>
      <sz val="20"/>
      <color rgb="FFFFFFFF"/>
      <name val="Calibri"/>
      <family val="2"/>
    </font>
    <font>
      <sz val="11"/>
      <name val="Calibri"/>
      <family val="2"/>
    </font>
    <font>
      <b/>
      <sz val="20"/>
      <color rgb="FFFF0000"/>
      <name val="Calibri"/>
      <family val="2"/>
    </font>
    <font>
      <sz val="11"/>
      <color rgb="FFFF0000"/>
      <name val="Calibri"/>
      <family val="2"/>
    </font>
    <font>
      <sz val="16"/>
      <color rgb="FFFFFFFF"/>
      <name val="Calibri"/>
      <family val="2"/>
    </font>
    <font>
      <b/>
      <sz val="12"/>
      <color rgb="FF000000"/>
      <name val="Calibri"/>
      <family val="2"/>
    </font>
    <font>
      <b/>
      <sz val="12"/>
      <color rgb="FFFFFFFF"/>
      <name val="Calibri"/>
      <family val="2"/>
    </font>
    <font>
      <i/>
      <sz val="12"/>
      <color rgb="FF000000"/>
      <name val="Calibri"/>
      <family val="2"/>
    </font>
    <font>
      <i/>
      <sz val="12"/>
      <color rgb="FFFFFFFF"/>
      <name val="Calibri"/>
      <family val="2"/>
    </font>
    <font>
      <i/>
      <sz val="11"/>
      <name val="Calibri"/>
      <family val="2"/>
    </font>
    <font>
      <b/>
      <sz val="11"/>
      <color rgb="FF000000"/>
      <name val="Calibri"/>
      <family val="2"/>
    </font>
    <font>
      <sz val="11"/>
      <color rgb="FF000000"/>
      <name val="Calibri"/>
      <family val="2"/>
    </font>
    <font>
      <i/>
      <u/>
      <sz val="12"/>
      <color rgb="FFFFFFFF"/>
      <name val="Calibri"/>
      <family val="2"/>
    </font>
    <font>
      <b/>
      <sz val="11"/>
      <color theme="0"/>
      <name val="Calibri"/>
      <family val="2"/>
    </font>
    <font>
      <b/>
      <i/>
      <sz val="11"/>
      <color theme="0"/>
      <name val="Calibri"/>
      <family val="2"/>
    </font>
    <font>
      <sz val="11"/>
      <color theme="0" tint="-0.14999847407452621"/>
      <name val="Calibri"/>
      <family val="2"/>
    </font>
    <font>
      <i/>
      <sz val="11"/>
      <color rgb="FF000000"/>
      <name val="Calibri"/>
      <family val="2"/>
    </font>
    <font>
      <b/>
      <sz val="11"/>
      <color rgb="FF7030A0"/>
      <name val="Calibri"/>
      <family val="2"/>
    </font>
    <font>
      <sz val="11"/>
      <color rgb="FF000000"/>
      <name val="Calibri"/>
      <family val="2"/>
    </font>
    <font>
      <sz val="11"/>
      <color rgb="FF000000"/>
      <name val="Calibri"/>
      <family val="2"/>
    </font>
    <font>
      <b/>
      <sz val="18"/>
      <color rgb="FF7030A0"/>
      <name val="Calibri"/>
      <family val="2"/>
    </font>
    <font>
      <sz val="14"/>
      <color rgb="FF000000"/>
      <name val="Calibri"/>
      <family val="2"/>
    </font>
    <font>
      <b/>
      <sz val="14"/>
      <color rgb="FF7030A0"/>
      <name val="Calibri"/>
      <family val="2"/>
    </font>
    <font>
      <b/>
      <i/>
      <sz val="11"/>
      <color rgb="FF000000"/>
      <name val="Calibri"/>
      <family val="2"/>
    </font>
    <font>
      <sz val="11"/>
      <color theme="0"/>
      <name val="Calibri"/>
      <family val="2"/>
    </font>
    <font>
      <b/>
      <sz val="11"/>
      <color rgb="FF00B050"/>
      <name val="Calibri"/>
      <family val="2"/>
    </font>
    <font>
      <b/>
      <sz val="11"/>
      <color rgb="FFC00000"/>
      <name val="Calibri"/>
      <family val="2"/>
    </font>
    <font>
      <b/>
      <sz val="11"/>
      <color theme="0" tint="-0.34998626667073579"/>
      <name val="Calibri"/>
      <family val="2"/>
    </font>
    <font>
      <b/>
      <i/>
      <sz val="11"/>
      <color theme="0" tint="-0.34998626667073579"/>
      <name val="Calibri"/>
      <family val="2"/>
    </font>
    <font>
      <sz val="11"/>
      <color theme="0" tint="-0.34998626667073579"/>
      <name val="Calibri"/>
      <family val="2"/>
    </font>
    <font>
      <sz val="11"/>
      <color theme="1"/>
      <name val="Calibri"/>
      <family val="2"/>
    </font>
    <font>
      <i/>
      <sz val="11"/>
      <color theme="1"/>
      <name val="Calibri"/>
      <family val="2"/>
    </font>
    <font>
      <b/>
      <sz val="11"/>
      <color theme="5"/>
      <name val="Calibri"/>
      <family val="2"/>
    </font>
    <font>
      <i/>
      <sz val="11"/>
      <color rgb="FFFF0000"/>
      <name val="Calibri"/>
      <family val="2"/>
    </font>
    <font>
      <b/>
      <sz val="11"/>
      <name val="Calibri"/>
      <family val="2"/>
    </font>
  </fonts>
  <fills count="9">
    <fill>
      <patternFill patternType="none"/>
    </fill>
    <fill>
      <patternFill patternType="gray125"/>
    </fill>
    <fill>
      <patternFill patternType="solid">
        <fgColor rgb="FFFFFFFF"/>
        <bgColor rgb="FFFFFFFF"/>
      </patternFill>
    </fill>
    <fill>
      <patternFill patternType="solid">
        <fgColor rgb="FF7030A0"/>
        <bgColor rgb="FF7030A0"/>
      </patternFill>
    </fill>
    <fill>
      <patternFill patternType="solid">
        <fgColor theme="0"/>
        <bgColor rgb="FFFFFFFF"/>
      </patternFill>
    </fill>
    <fill>
      <patternFill patternType="solid">
        <fgColor theme="0" tint="-4.9989318521683403E-2"/>
        <bgColor indexed="64"/>
      </patternFill>
    </fill>
    <fill>
      <patternFill patternType="solid">
        <fgColor rgb="FF7030A0"/>
        <bgColor indexed="64"/>
      </patternFill>
    </fill>
    <fill>
      <patternFill patternType="solid">
        <fgColor theme="0"/>
        <bgColor indexed="64"/>
      </patternFill>
    </fill>
    <fill>
      <patternFill patternType="solid">
        <fgColor theme="0"/>
        <bgColor rgb="FFF2F2F2"/>
      </patternFill>
    </fill>
  </fills>
  <borders count="10">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bottom style="thin">
        <color indexed="64"/>
      </bottom>
      <diagonal/>
    </border>
    <border>
      <left/>
      <right/>
      <top style="thin">
        <color indexed="64"/>
      </top>
      <bottom/>
      <diagonal/>
    </border>
  </borders>
  <cellStyleXfs count="4">
    <xf numFmtId="0" fontId="0" fillId="0" borderId="0"/>
    <xf numFmtId="9" fontId="19" fillId="0" borderId="0" applyFont="0" applyFill="0" applyBorder="0" applyAlignment="0" applyProtection="0"/>
    <xf numFmtId="0" fontId="12" fillId="0" borderId="0"/>
    <xf numFmtId="9" fontId="12" fillId="0" borderId="0" applyFont="0" applyFill="0" applyBorder="0" applyAlignment="0" applyProtection="0"/>
  </cellStyleXfs>
  <cellXfs count="126">
    <xf numFmtId="0" fontId="0" fillId="0" borderId="0" xfId="0"/>
    <xf numFmtId="0" fontId="0" fillId="2" borderId="0" xfId="0" applyFill="1"/>
    <xf numFmtId="0" fontId="3" fillId="2" borderId="0" xfId="0" applyFont="1" applyFill="1" applyAlignment="1">
      <alignment horizontal="center"/>
    </xf>
    <xf numFmtId="0" fontId="4" fillId="2" borderId="0" xfId="0" applyFont="1" applyFill="1"/>
    <xf numFmtId="0" fontId="6" fillId="2" borderId="0" xfId="0" applyFont="1" applyFill="1"/>
    <xf numFmtId="0" fontId="7" fillId="3" borderId="6" xfId="0" applyFont="1" applyFill="1" applyBorder="1" applyAlignment="1">
      <alignment vertical="center"/>
    </xf>
    <xf numFmtId="0" fontId="7" fillId="3" borderId="6" xfId="0" applyFont="1" applyFill="1" applyBorder="1" applyAlignment="1">
      <alignment vertical="center" wrapText="1"/>
    </xf>
    <xf numFmtId="0" fontId="8" fillId="2" borderId="0" xfId="0" applyFont="1" applyFill="1"/>
    <xf numFmtId="0" fontId="9" fillId="3" borderId="7" xfId="0" applyFont="1" applyFill="1" applyBorder="1" applyAlignment="1">
      <alignment vertical="center"/>
    </xf>
    <xf numFmtId="0" fontId="9" fillId="3" borderId="7" xfId="0" applyFont="1" applyFill="1" applyBorder="1" applyAlignment="1">
      <alignment vertical="center" wrapText="1"/>
    </xf>
    <xf numFmtId="0" fontId="4" fillId="4" borderId="0" xfId="0" applyFont="1" applyFill="1"/>
    <xf numFmtId="0" fontId="0" fillId="7" borderId="0" xfId="0" applyFill="1"/>
    <xf numFmtId="0" fontId="15" fillId="6" borderId="8" xfId="0" applyFont="1" applyFill="1" applyBorder="1" applyAlignment="1">
      <alignment horizontal="center"/>
    </xf>
    <xf numFmtId="0" fontId="12" fillId="7" borderId="0" xfId="0" applyFont="1" applyFill="1"/>
    <xf numFmtId="0" fontId="14" fillId="6" borderId="9" xfId="0" applyFont="1" applyFill="1" applyBorder="1" applyAlignment="1">
      <alignment horizontal="center"/>
    </xf>
    <xf numFmtId="0" fontId="16" fillId="7" borderId="0" xfId="0" applyFont="1" applyFill="1" applyAlignment="1">
      <alignment horizontal="center"/>
    </xf>
    <xf numFmtId="0" fontId="2" fillId="7" borderId="0" xfId="0" applyFont="1" applyFill="1" applyAlignment="1">
      <alignment horizontal="left"/>
    </xf>
    <xf numFmtId="0" fontId="12" fillId="7" borderId="0" xfId="0" applyFont="1" applyFill="1" applyAlignment="1">
      <alignment horizontal="left"/>
    </xf>
    <xf numFmtId="0" fontId="10" fillId="7" borderId="6" xfId="0" applyFont="1" applyFill="1" applyBorder="1" applyAlignment="1">
      <alignment horizontal="left" vertical="top" wrapText="1"/>
    </xf>
    <xf numFmtId="0" fontId="10" fillId="7" borderId="0" xfId="0" applyFont="1" applyFill="1" applyAlignment="1">
      <alignment horizontal="left" vertical="top" wrapText="1"/>
    </xf>
    <xf numFmtId="0" fontId="10" fillId="7" borderId="8" xfId="0" applyFont="1" applyFill="1" applyBorder="1" applyAlignment="1">
      <alignment horizontal="left" vertical="top" wrapText="1"/>
    </xf>
    <xf numFmtId="0" fontId="2" fillId="7" borderId="0" xfId="0" applyFont="1" applyFill="1"/>
    <xf numFmtId="0" fontId="11" fillId="7" borderId="0" xfId="0" applyFont="1" applyFill="1"/>
    <xf numFmtId="0" fontId="18" fillId="7" borderId="0" xfId="0" applyFont="1" applyFill="1"/>
    <xf numFmtId="0" fontId="11" fillId="0" borderId="0" xfId="0" applyFont="1"/>
    <xf numFmtId="0" fontId="2" fillId="0" borderId="0" xfId="0" applyFont="1"/>
    <xf numFmtId="0" fontId="0" fillId="6" borderId="9" xfId="0" applyFill="1" applyBorder="1"/>
    <xf numFmtId="0" fontId="0" fillId="6" borderId="8" xfId="0" applyFill="1" applyBorder="1"/>
    <xf numFmtId="0" fontId="2" fillId="7" borderId="6" xfId="0" applyFont="1" applyFill="1" applyBorder="1" applyAlignment="1" applyProtection="1">
      <alignment horizontal="left" vertical="top" wrapText="1"/>
      <protection locked="0"/>
    </xf>
    <xf numFmtId="0" fontId="2" fillId="7" borderId="6" xfId="0" applyFont="1" applyFill="1" applyBorder="1" applyAlignment="1" applyProtection="1">
      <alignment horizontal="left" vertical="center" wrapText="1"/>
      <protection locked="0"/>
    </xf>
    <xf numFmtId="0" fontId="0" fillId="7" borderId="0" xfId="0" applyFill="1" applyAlignment="1">
      <alignment vertical="center"/>
    </xf>
    <xf numFmtId="0" fontId="17" fillId="7" borderId="0" xfId="0" applyFont="1" applyFill="1" applyAlignment="1">
      <alignment horizontal="right" vertical="center"/>
    </xf>
    <xf numFmtId="0" fontId="20" fillId="7" borderId="0" xfId="0" applyFont="1" applyFill="1"/>
    <xf numFmtId="0" fontId="21" fillId="7" borderId="0" xfId="0" applyFont="1" applyFill="1"/>
    <xf numFmtId="0" fontId="22" fillId="7" borderId="0" xfId="0" applyFont="1" applyFill="1"/>
    <xf numFmtId="0" fontId="23" fillId="7" borderId="0" xfId="0" applyFont="1" applyFill="1"/>
    <xf numFmtId="0" fontId="24" fillId="7" borderId="0" xfId="0" applyFont="1" applyFill="1" applyAlignment="1">
      <alignment horizontal="center"/>
    </xf>
    <xf numFmtId="0" fontId="25" fillId="7" borderId="0" xfId="0" applyFont="1" applyFill="1"/>
    <xf numFmtId="0" fontId="20" fillId="5" borderId="0" xfId="0" applyFont="1" applyFill="1"/>
    <xf numFmtId="0" fontId="25" fillId="7" borderId="0" xfId="0" applyFont="1" applyFill="1" applyAlignment="1">
      <alignment horizontal="center"/>
    </xf>
    <xf numFmtId="0" fontId="25" fillId="5" borderId="0" xfId="0" applyFont="1" applyFill="1"/>
    <xf numFmtId="0" fontId="25" fillId="5" borderId="0" xfId="0" applyFont="1" applyFill="1" applyAlignment="1">
      <alignment horizontal="center"/>
    </xf>
    <xf numFmtId="0" fontId="2" fillId="7" borderId="6" xfId="0" applyFont="1" applyFill="1" applyBorder="1" applyAlignment="1" applyProtection="1">
      <alignment horizontal="center" vertical="center" wrapText="1"/>
      <protection locked="0"/>
    </xf>
    <xf numFmtId="0" fontId="16" fillId="7" borderId="0" xfId="0" applyFont="1" applyFill="1" applyAlignment="1">
      <alignment horizontal="center" vertical="center"/>
    </xf>
    <xf numFmtId="0" fontId="2" fillId="7" borderId="0" xfId="0" applyFont="1" applyFill="1" applyAlignment="1" applyProtection="1">
      <alignment horizontal="left" vertical="top" wrapText="1"/>
      <protection locked="0"/>
    </xf>
    <xf numFmtId="0" fontId="12" fillId="7" borderId="0" xfId="0" applyFont="1" applyFill="1" applyAlignment="1">
      <alignment horizontal="right"/>
    </xf>
    <xf numFmtId="0" fontId="26" fillId="7" borderId="0" xfId="0" applyFont="1" applyFill="1" applyAlignment="1">
      <alignment horizontal="right"/>
    </xf>
    <xf numFmtId="0" fontId="26" fillId="7" borderId="0" xfId="0" applyFont="1" applyFill="1"/>
    <xf numFmtId="0" fontId="27" fillId="7" borderId="0" xfId="0" applyFont="1" applyFill="1" applyAlignment="1">
      <alignment horizontal="right"/>
    </xf>
    <xf numFmtId="0" fontId="27" fillId="7" borderId="0" xfId="0" applyFont="1" applyFill="1"/>
    <xf numFmtId="0" fontId="2" fillId="7" borderId="9" xfId="0" applyFont="1" applyFill="1" applyBorder="1" applyProtection="1">
      <protection locked="0"/>
    </xf>
    <xf numFmtId="0" fontId="2" fillId="7" borderId="0" xfId="0" applyFont="1" applyFill="1" applyAlignment="1" applyProtection="1">
      <alignment horizontal="center"/>
      <protection locked="0"/>
    </xf>
    <xf numFmtId="0" fontId="2" fillId="7" borderId="6" xfId="0" applyFont="1" applyFill="1" applyBorder="1" applyAlignment="1" applyProtection="1">
      <alignment horizontal="center" vertical="top" wrapText="1"/>
      <protection locked="0"/>
    </xf>
    <xf numFmtId="0" fontId="2" fillId="7" borderId="0" xfId="0" applyFont="1" applyFill="1" applyAlignment="1" applyProtection="1">
      <alignment horizontal="center" vertical="top" wrapText="1"/>
      <protection locked="0"/>
    </xf>
    <xf numFmtId="0" fontId="2" fillId="7" borderId="8" xfId="0" applyFont="1" applyFill="1" applyBorder="1" applyAlignment="1" applyProtection="1">
      <alignment horizontal="center" vertical="top" wrapText="1"/>
      <protection locked="0"/>
    </xf>
    <xf numFmtId="0" fontId="2" fillId="7" borderId="0" xfId="0" applyFont="1" applyFill="1" applyAlignment="1" applyProtection="1">
      <alignment horizontal="center" vertical="center"/>
      <protection locked="0"/>
    </xf>
    <xf numFmtId="0" fontId="2" fillId="7" borderId="0" xfId="0" applyFont="1" applyFill="1" applyAlignment="1" applyProtection="1">
      <alignment horizontal="center" wrapText="1"/>
      <protection locked="0"/>
    </xf>
    <xf numFmtId="0" fontId="2" fillId="7" borderId="8" xfId="0" applyFont="1" applyFill="1" applyBorder="1" applyAlignment="1" applyProtection="1">
      <alignment horizontal="center" wrapText="1"/>
      <protection locked="0"/>
    </xf>
    <xf numFmtId="0" fontId="2" fillId="7" borderId="0" xfId="0" applyFont="1" applyFill="1" applyAlignment="1" applyProtection="1">
      <alignment vertical="top"/>
      <protection locked="0"/>
    </xf>
    <xf numFmtId="0" fontId="29" fillId="7" borderId="0" xfId="0" applyFont="1" applyFill="1" applyAlignment="1">
      <alignment horizontal="center"/>
    </xf>
    <xf numFmtId="0" fontId="30" fillId="7" borderId="0" xfId="0" applyFont="1" applyFill="1" applyAlignment="1">
      <alignment horizontal="center"/>
    </xf>
    <xf numFmtId="0" fontId="2" fillId="7" borderId="6" xfId="2" applyFont="1" applyFill="1" applyBorder="1" applyAlignment="1" applyProtection="1">
      <alignment horizontal="center" vertical="center" wrapText="1"/>
      <protection locked="0"/>
    </xf>
    <xf numFmtId="0" fontId="2" fillId="7" borderId="6" xfId="2" applyFont="1" applyFill="1" applyBorder="1" applyAlignment="1" applyProtection="1">
      <alignment horizontal="center" vertical="top" wrapText="1"/>
      <protection locked="0"/>
    </xf>
    <xf numFmtId="0" fontId="2" fillId="7" borderId="0" xfId="2" applyFont="1" applyFill="1" applyAlignment="1" applyProtection="1">
      <alignment horizontal="center" vertical="top" wrapText="1"/>
      <protection locked="0"/>
    </xf>
    <xf numFmtId="0" fontId="2" fillId="7" borderId="0" xfId="2" applyFont="1" applyFill="1" applyAlignment="1" applyProtection="1">
      <alignment horizontal="center" vertical="center" wrapText="1"/>
      <protection locked="0"/>
    </xf>
    <xf numFmtId="0" fontId="2" fillId="7" borderId="8" xfId="2" applyFont="1" applyFill="1" applyBorder="1" applyAlignment="1" applyProtection="1">
      <alignment horizontal="center" vertical="center" wrapText="1"/>
      <protection locked="0"/>
    </xf>
    <xf numFmtId="0" fontId="10" fillId="7" borderId="6" xfId="2" applyFont="1" applyFill="1" applyBorder="1" applyAlignment="1">
      <alignment horizontal="left" vertical="top" wrapText="1"/>
    </xf>
    <xf numFmtId="0" fontId="10" fillId="7" borderId="0" xfId="2" applyFont="1" applyFill="1" applyAlignment="1">
      <alignment horizontal="left" vertical="top" wrapText="1"/>
    </xf>
    <xf numFmtId="0" fontId="10" fillId="7" borderId="8" xfId="2" applyFont="1" applyFill="1" applyBorder="1" applyAlignment="1">
      <alignment horizontal="left" vertical="top" wrapText="1"/>
    </xf>
    <xf numFmtId="0" fontId="2" fillId="7" borderId="8" xfId="2" applyFont="1" applyFill="1" applyBorder="1" applyAlignment="1" applyProtection="1">
      <alignment horizontal="center" vertical="top" wrapText="1"/>
      <protection locked="0"/>
    </xf>
    <xf numFmtId="0" fontId="32" fillId="7" borderId="0" xfId="0" applyFont="1" applyFill="1" applyAlignment="1">
      <alignment horizontal="left" vertical="top"/>
    </xf>
    <xf numFmtId="0" fontId="31" fillId="7" borderId="0" xfId="0" applyFont="1" applyFill="1" applyAlignment="1">
      <alignment horizontal="left" vertical="top" wrapText="1"/>
    </xf>
    <xf numFmtId="0" fontId="31" fillId="7" borderId="0" xfId="0" applyFont="1" applyFill="1" applyAlignment="1">
      <alignment horizontal="center" vertical="top" wrapText="1"/>
    </xf>
    <xf numFmtId="0" fontId="32" fillId="7" borderId="8" xfId="0" applyFont="1" applyFill="1" applyBorder="1" applyAlignment="1">
      <alignment horizontal="left" vertical="top"/>
    </xf>
    <xf numFmtId="0" fontId="31" fillId="7" borderId="8" xfId="0" applyFont="1" applyFill="1" applyBorder="1" applyAlignment="1">
      <alignment horizontal="center" vertical="top" wrapText="1"/>
    </xf>
    <xf numFmtId="0" fontId="31" fillId="7" borderId="0" xfId="0" applyFont="1" applyFill="1"/>
    <xf numFmtId="0" fontId="33" fillId="5" borderId="0" xfId="0" applyFont="1" applyFill="1" applyAlignment="1" applyProtection="1">
      <alignment horizontal="center" vertical="center"/>
      <protection locked="0"/>
    </xf>
    <xf numFmtId="0" fontId="33" fillId="5" borderId="0" xfId="0" applyFont="1" applyFill="1" applyAlignment="1" applyProtection="1">
      <alignment horizontal="center" vertical="top"/>
      <protection locked="0"/>
    </xf>
    <xf numFmtId="0" fontId="33" fillId="5" borderId="8" xfId="0" applyFont="1" applyFill="1" applyBorder="1" applyAlignment="1" applyProtection="1">
      <alignment horizontal="center" vertical="top"/>
      <protection locked="0"/>
    </xf>
    <xf numFmtId="0" fontId="33" fillId="5" borderId="8" xfId="0" applyFont="1" applyFill="1" applyBorder="1" applyAlignment="1" applyProtection="1">
      <alignment horizontal="center" vertical="center"/>
      <protection locked="0"/>
    </xf>
    <xf numFmtId="0" fontId="12" fillId="5" borderId="0" xfId="0" applyFont="1" applyFill="1"/>
    <xf numFmtId="0" fontId="34" fillId="7" borderId="0" xfId="0" applyFont="1" applyFill="1"/>
    <xf numFmtId="0" fontId="12" fillId="7" borderId="0" xfId="0" applyFont="1" applyFill="1" applyAlignment="1">
      <alignment horizontal="center"/>
    </xf>
    <xf numFmtId="9" fontId="12" fillId="7" borderId="0" xfId="3" applyFont="1" applyFill="1" applyAlignment="1">
      <alignment horizontal="center"/>
    </xf>
    <xf numFmtId="0" fontId="11" fillId="7" borderId="0" xfId="0" applyFont="1" applyFill="1" applyAlignment="1">
      <alignment horizontal="right"/>
    </xf>
    <xf numFmtId="0" fontId="35" fillId="0" borderId="0" xfId="0" applyFont="1" applyAlignment="1">
      <alignment horizontal="center"/>
    </xf>
    <xf numFmtId="164" fontId="30" fillId="7" borderId="0" xfId="1" applyNumberFormat="1" applyFont="1" applyFill="1" applyAlignment="1">
      <alignment horizontal="center"/>
    </xf>
    <xf numFmtId="9" fontId="12" fillId="7" borderId="0" xfId="0" applyNumberFormat="1" applyFont="1" applyFill="1" applyAlignment="1">
      <alignment horizontal="center"/>
    </xf>
    <xf numFmtId="0" fontId="2" fillId="8" borderId="0" xfId="0" applyFont="1" applyFill="1" applyAlignment="1">
      <alignment horizontal="left" vertical="top" wrapText="1"/>
    </xf>
    <xf numFmtId="9" fontId="12" fillId="7" borderId="0" xfId="1" applyFont="1" applyFill="1" applyAlignment="1">
      <alignment horizontal="center"/>
    </xf>
    <xf numFmtId="0" fontId="14" fillId="7" borderId="0" xfId="0" applyFont="1" applyFill="1"/>
    <xf numFmtId="0" fontId="2" fillId="7" borderId="0" xfId="0" applyFont="1" applyFill="1" applyAlignment="1" applyProtection="1">
      <alignment horizontal="center" vertical="center" wrapText="1"/>
      <protection locked="0"/>
    </xf>
    <xf numFmtId="0" fontId="2" fillId="7" borderId="8" xfId="0" applyFont="1" applyFill="1" applyBorder="1" applyAlignment="1" applyProtection="1">
      <alignment horizontal="center" vertical="center" wrapText="1"/>
      <protection locked="0"/>
    </xf>
    <xf numFmtId="0" fontId="2" fillId="7" borderId="6" xfId="0" applyFont="1" applyFill="1" applyBorder="1" applyAlignment="1" applyProtection="1">
      <alignment horizontal="center" vertical="center" wrapText="1"/>
      <protection locked="0"/>
    </xf>
    <xf numFmtId="0" fontId="2" fillId="7" borderId="6" xfId="0" applyFont="1" applyFill="1" applyBorder="1" applyAlignment="1">
      <alignment horizontal="center" vertical="center"/>
    </xf>
    <xf numFmtId="0" fontId="2" fillId="7" borderId="0" xfId="0" applyFont="1" applyFill="1" applyAlignment="1">
      <alignment horizontal="center" vertical="center"/>
    </xf>
    <xf numFmtId="0" fontId="2" fillId="7" borderId="8" xfId="0" applyFont="1" applyFill="1" applyBorder="1" applyAlignment="1">
      <alignment horizontal="center" vertical="center"/>
    </xf>
    <xf numFmtId="0" fontId="2" fillId="7" borderId="9" xfId="0" applyFont="1" applyFill="1" applyBorder="1" applyAlignment="1">
      <alignment horizontal="center" vertical="center"/>
    </xf>
    <xf numFmtId="0" fontId="1" fillId="3" borderId="1" xfId="0" applyFont="1" applyFill="1" applyBorder="1" applyAlignment="1">
      <alignment horizontal="center" vertical="center"/>
    </xf>
    <xf numFmtId="0" fontId="5" fillId="3" borderId="4" xfId="0" applyFont="1" applyFill="1" applyBorder="1" applyAlignment="1">
      <alignment horizontal="center" vertical="center"/>
    </xf>
    <xf numFmtId="0" fontId="2" fillId="7" borderId="6" xfId="0" applyFont="1" applyFill="1" applyBorder="1" applyAlignment="1" applyProtection="1">
      <alignment horizontal="center" vertical="center"/>
      <protection locked="0"/>
    </xf>
    <xf numFmtId="0" fontId="2" fillId="7" borderId="0" xfId="0" applyFont="1" applyFill="1" applyAlignment="1" applyProtection="1">
      <alignment horizontal="center" vertical="center"/>
      <protection locked="0"/>
    </xf>
    <xf numFmtId="0" fontId="2" fillId="7" borderId="8" xfId="0" applyFont="1" applyFill="1" applyBorder="1" applyAlignment="1" applyProtection="1">
      <alignment horizontal="center" vertical="center"/>
      <protection locked="0"/>
    </xf>
    <xf numFmtId="0" fontId="2" fillId="7" borderId="7" xfId="0" applyFont="1" applyFill="1" applyBorder="1" applyAlignment="1" applyProtection="1">
      <alignment horizontal="center" vertical="center" wrapText="1"/>
      <protection locked="0"/>
    </xf>
    <xf numFmtId="0" fontId="7"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16" fillId="7" borderId="0" xfId="0" applyFont="1" applyFill="1" applyAlignment="1">
      <alignment horizontal="center" vertical="center"/>
    </xf>
    <xf numFmtId="0" fontId="2" fillId="7" borderId="9" xfId="0" applyFont="1" applyFill="1" applyBorder="1" applyAlignment="1" applyProtection="1">
      <alignment horizontal="center" vertical="center"/>
      <protection locked="0"/>
    </xf>
    <xf numFmtId="0" fontId="2" fillId="7" borderId="7" xfId="0" applyFont="1" applyFill="1" applyBorder="1" applyAlignment="1" applyProtection="1">
      <alignment horizontal="center" vertical="center"/>
      <protection locked="0"/>
    </xf>
    <xf numFmtId="0" fontId="2" fillId="7" borderId="0" xfId="0" applyFont="1" applyFill="1" applyAlignment="1" applyProtection="1">
      <alignment horizontal="left" vertical="top" wrapText="1"/>
      <protection locked="0"/>
    </xf>
    <xf numFmtId="0" fontId="2" fillId="7" borderId="8" xfId="0" applyFont="1" applyFill="1" applyBorder="1" applyAlignment="1" applyProtection="1">
      <alignment horizontal="left" vertical="top" wrapText="1"/>
      <protection locked="0"/>
    </xf>
    <xf numFmtId="0" fontId="2" fillId="7" borderId="7" xfId="0" applyFont="1" applyFill="1" applyBorder="1" applyAlignment="1" applyProtection="1">
      <alignment horizontal="left" vertical="top" wrapText="1"/>
      <protection locked="0"/>
    </xf>
    <xf numFmtId="0" fontId="14" fillId="6" borderId="6"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31" fillId="7" borderId="6" xfId="0" applyFont="1" applyFill="1" applyBorder="1" applyAlignment="1">
      <alignment horizontal="center" vertical="center"/>
    </xf>
    <xf numFmtId="0" fontId="31" fillId="7" borderId="0" xfId="0" applyFont="1" applyFill="1" applyAlignment="1">
      <alignment horizontal="center" vertical="center"/>
    </xf>
    <xf numFmtId="0" fontId="31" fillId="7" borderId="8" xfId="0" applyFont="1" applyFill="1" applyBorder="1" applyAlignment="1">
      <alignment horizontal="center" vertical="center"/>
    </xf>
    <xf numFmtId="0" fontId="0" fillId="7" borderId="9" xfId="0" applyFill="1" applyBorder="1" applyAlignment="1">
      <alignment horizontal="center" vertical="center"/>
    </xf>
    <xf numFmtId="0" fontId="0" fillId="7" borderId="0" xfId="0" applyFill="1" applyAlignment="1">
      <alignment horizontal="center" vertical="center"/>
    </xf>
    <xf numFmtId="0" fontId="0" fillId="7" borderId="8" xfId="0" applyFill="1" applyBorder="1" applyAlignment="1">
      <alignment horizontal="center" vertical="center"/>
    </xf>
    <xf numFmtId="0" fontId="11" fillId="7" borderId="0" xfId="0" applyFont="1" applyFill="1" applyAlignment="1">
      <alignment horizontal="center"/>
    </xf>
    <xf numFmtId="0" fontId="28" fillId="7" borderId="0" xfId="0" applyFont="1" applyFill="1" applyAlignment="1">
      <alignment horizontal="center"/>
    </xf>
    <xf numFmtId="0" fontId="11" fillId="0" borderId="0" xfId="0" applyFont="1" applyAlignment="1">
      <alignment horizontal="center"/>
    </xf>
    <xf numFmtId="0" fontId="2" fillId="0" borderId="2" xfId="0" applyFont="1" applyBorder="1" applyAlignment="1"/>
    <xf numFmtId="0" fontId="2" fillId="0" borderId="3" xfId="0" applyFont="1" applyBorder="1" applyAlignment="1"/>
    <xf numFmtId="0" fontId="2" fillId="0" borderId="5" xfId="0" applyFont="1" applyBorder="1" applyAlignment="1"/>
  </cellXfs>
  <cellStyles count="4">
    <cellStyle name="Normal" xfId="0" builtinId="0"/>
    <cellStyle name="Normal 2" xfId="2" xr:uid="{00000000-0005-0000-0000-000001000000}"/>
    <cellStyle name="Percent" xfId="1"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Current Action - Sector Primarily Responsible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7556649168853881E-2"/>
          <c:y val="0.17634259259259263"/>
          <c:w val="0.46710914260717412"/>
          <c:h val="0.7785152376786235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56-44ED-90FE-F39ECF4CE05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56-44ED-90FE-F39ECF4CE05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56-44ED-90FE-F39ECF4CE05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56-44ED-90FE-F39ECF4CE05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56-44ED-90FE-F39ECF4CE05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56-44ED-90FE-F39ECF4CE05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56-44ED-90FE-F39ECF4CE05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556-44ED-90FE-F39ECF4CE05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556-44ED-90FE-F39ECF4CE05D}"/>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556-44ED-90FE-F39ECF4CE05D}"/>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9556-44ED-90FE-F39ECF4CE05D}"/>
              </c:ext>
            </c:extLst>
          </c:dPt>
          <c:cat>
            <c:strRef>
              <c:f>'4. Results'!$B$60:$B$70</c:f>
              <c:strCache>
                <c:ptCount val="11"/>
                <c:pt idx="0">
                  <c:v>Adult's Services</c:v>
                </c:pt>
                <c:pt idx="1">
                  <c:v>Central Services </c:v>
                </c:pt>
                <c:pt idx="2">
                  <c:v>Children's Services</c:v>
                </c:pt>
                <c:pt idx="3">
                  <c:v>Cultural Services</c:v>
                </c:pt>
                <c:pt idx="4">
                  <c:v>Environmental Services</c:v>
                </c:pt>
                <c:pt idx="5">
                  <c:v>Highways, Roads and Transport</c:v>
                </c:pt>
                <c:pt idx="6">
                  <c:v>Housing</c:v>
                </c:pt>
                <c:pt idx="7">
                  <c:v>Planning and Development</c:v>
                </c:pt>
                <c:pt idx="8">
                  <c:v>Protective Services</c:v>
                </c:pt>
                <c:pt idx="9">
                  <c:v>Public Health</c:v>
                </c:pt>
                <c:pt idx="10">
                  <c:v>Other (Please input manually)</c:v>
                </c:pt>
              </c:strCache>
            </c:strRef>
          </c:cat>
          <c:val>
            <c:numRef>
              <c:f>'4. Results'!$D$60:$D$70</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05FD-4D95-97AD-83709D832B7D}"/>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0345297462817149"/>
          <c:y val="0.17497338874307378"/>
          <c:w val="0.37988035870516179"/>
          <c:h val="0.770839895013123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Evidence Considered</a:t>
            </a:r>
            <a:r>
              <a:rPr lang="en-GB" baseline="0"/>
              <a:t> when Commissioning Current and Future Actions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7556649168853881E-2"/>
          <c:y val="0.17634259259259263"/>
          <c:w val="0.46710914260717412"/>
          <c:h val="0.7785152376786235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782-424A-91A7-A9927F3DC7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782-424A-91A7-A9927F3DC7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782-424A-91A7-A9927F3DC7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782-424A-91A7-A9927F3DC77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782-424A-91A7-A9927F3DC77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782-424A-91A7-A9927F3DC77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782-424A-91A7-A9927F3DC77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82-424A-91A7-A9927F3DC77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82-424A-91A7-A9927F3DC77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82-424A-91A7-A9927F3DC775}"/>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B782-424A-91A7-A9927F3DC775}"/>
              </c:ext>
            </c:extLst>
          </c:dPt>
          <c:cat>
            <c:strRef>
              <c:f>'4. Results'!$B$96:$B$103</c:f>
              <c:strCache>
                <c:ptCount val="8"/>
                <c:pt idx="0">
                  <c:v>Governmental Guidance</c:v>
                </c:pt>
                <c:pt idx="1">
                  <c:v>Kings Fund Literature</c:v>
                </c:pt>
                <c:pt idx="2">
                  <c:v>LA Strategies and Data</c:v>
                </c:pt>
                <c:pt idx="3">
                  <c:v>Local Expertise</c:v>
                </c:pt>
                <c:pt idx="4">
                  <c:v>NHS or NICE Guidance</c:v>
                </c:pt>
                <c:pt idx="5">
                  <c:v>PHE Guidance</c:v>
                </c:pt>
                <c:pt idx="6">
                  <c:v>Research Literature + Evaluation</c:v>
                </c:pt>
                <c:pt idx="7">
                  <c:v>Other</c:v>
                </c:pt>
              </c:strCache>
            </c:strRef>
          </c:cat>
          <c:val>
            <c:numRef>
              <c:f>'4. Results'!$H$96:$H$103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6-B782-424A-91A7-A9927F3DC77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0345297462817149"/>
          <c:y val="0.17497338874307378"/>
          <c:w val="0.37988035870516179"/>
          <c:h val="0.770839895013123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854633595152312E-2"/>
          <c:y val="4.5881638509835322E-2"/>
          <c:w val="0.91304603259548001"/>
          <c:h val="0.90823672298032931"/>
        </c:manualLayout>
      </c:layout>
      <c:barChart>
        <c:barDir val="bar"/>
        <c:grouping val="clustered"/>
        <c:varyColors val="0"/>
        <c:ser>
          <c:idx val="0"/>
          <c:order val="0"/>
          <c:spPr>
            <a:solidFill>
              <a:srgbClr val="00B050">
                <a:alpha val="41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'4. Results'!$C$22:$C$26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A938-47D3-A8A0-028CF0DAE7F9}"/>
            </c:ext>
          </c:extLst>
        </c:ser>
        <c:dLbls>
          <c:showLegendKey val="0"/>
          <c:showVal val="0"/>
          <c:showCatName val="0"/>
          <c:showSerName val="0"/>
          <c:showPercent val="0"/>
          <c:showBubbleSize val="0"/>
        </c:dLbls>
        <c:gapWidth val="0"/>
        <c:axId val="388501520"/>
        <c:axId val="388501848"/>
      </c:barChart>
      <c:catAx>
        <c:axId val="388501520"/>
        <c:scaling>
          <c:orientation val="minMax"/>
        </c:scaling>
        <c:delete val="1"/>
        <c:axPos val="r"/>
        <c:majorTickMark val="out"/>
        <c:minorTickMark val="none"/>
        <c:tickLblPos val="nextTo"/>
        <c:crossAx val="388501848"/>
        <c:crosses val="autoZero"/>
        <c:auto val="1"/>
        <c:lblAlgn val="ctr"/>
        <c:lblOffset val="100"/>
        <c:noMultiLvlLbl val="0"/>
      </c:catAx>
      <c:valAx>
        <c:axId val="388501848"/>
        <c:scaling>
          <c:orientation val="maxMin"/>
          <c:max val="30"/>
        </c:scaling>
        <c:delete val="1"/>
        <c:axPos val="b"/>
        <c:numFmt formatCode="General" sourceLinked="1"/>
        <c:majorTickMark val="out"/>
        <c:minorTickMark val="none"/>
        <c:tickLblPos val="nextTo"/>
        <c:crossAx val="388501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FF0000">
                <a:alpha val="41000"/>
              </a:srgbClr>
            </a:solidFill>
            <a:ln>
              <a:noFill/>
            </a:ln>
            <a:effectLst/>
            <a:scene3d>
              <a:camera prst="orthographicFront"/>
              <a:lightRig rig="threePt" dir="t"/>
            </a:scene3d>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'4. Results'!$G$22:$G$26</c:f>
              <c:numCache>
                <c:formatCode>General</c:formatCode>
                <c:ptCount val="5"/>
                <c:pt idx="0">
                  <c:v>22</c:v>
                </c:pt>
                <c:pt idx="1">
                  <c:v>37</c:v>
                </c:pt>
                <c:pt idx="2">
                  <c:v>31</c:v>
                </c:pt>
                <c:pt idx="3">
                  <c:v>74</c:v>
                </c:pt>
                <c:pt idx="4">
                  <c:v>62</c:v>
                </c:pt>
              </c:numCache>
            </c:numRef>
          </c:val>
          <c:extLst>
            <c:ext xmlns:c16="http://schemas.microsoft.com/office/drawing/2014/chart" uri="{C3380CC4-5D6E-409C-BE32-E72D297353CC}">
              <c16:uniqueId val="{00000000-2525-4476-AC41-0A686F1DDC61}"/>
            </c:ext>
          </c:extLst>
        </c:ser>
        <c:dLbls>
          <c:showLegendKey val="0"/>
          <c:showVal val="0"/>
          <c:showCatName val="0"/>
          <c:showSerName val="0"/>
          <c:showPercent val="0"/>
          <c:showBubbleSize val="0"/>
        </c:dLbls>
        <c:gapWidth val="0"/>
        <c:axId val="388501520"/>
        <c:axId val="388501848"/>
      </c:barChart>
      <c:catAx>
        <c:axId val="388501520"/>
        <c:scaling>
          <c:orientation val="minMax"/>
        </c:scaling>
        <c:delete val="1"/>
        <c:axPos val="l"/>
        <c:majorTickMark val="none"/>
        <c:minorTickMark val="none"/>
        <c:tickLblPos val="nextTo"/>
        <c:crossAx val="388501848"/>
        <c:crosses val="autoZero"/>
        <c:auto val="1"/>
        <c:lblAlgn val="ctr"/>
        <c:lblOffset val="100"/>
        <c:noMultiLvlLbl val="0"/>
      </c:catAx>
      <c:valAx>
        <c:axId val="388501848"/>
        <c:scaling>
          <c:orientation val="minMax"/>
        </c:scaling>
        <c:delete val="1"/>
        <c:axPos val="b"/>
        <c:numFmt formatCode="General" sourceLinked="1"/>
        <c:majorTickMark val="none"/>
        <c:minorTickMark val="none"/>
        <c:tickLblPos val="nextTo"/>
        <c:crossAx val="388501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854633595152312E-2"/>
          <c:y val="4.5881638509835322E-2"/>
          <c:w val="0.91304603259548001"/>
          <c:h val="0.90823672298032931"/>
        </c:manualLayout>
      </c:layout>
      <c:barChart>
        <c:barDir val="bar"/>
        <c:grouping val="clustered"/>
        <c:varyColors val="0"/>
        <c:ser>
          <c:idx val="0"/>
          <c:order val="0"/>
          <c:spPr>
            <a:solidFill>
              <a:srgbClr val="00B050">
                <a:alpha val="41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lumMod val="7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'4. Results'!$I$22:$I$26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56D6-4659-A397-F98AE2C9E823}"/>
            </c:ext>
          </c:extLst>
        </c:ser>
        <c:dLbls>
          <c:showLegendKey val="0"/>
          <c:showVal val="0"/>
          <c:showCatName val="0"/>
          <c:showSerName val="0"/>
          <c:showPercent val="0"/>
          <c:showBubbleSize val="0"/>
        </c:dLbls>
        <c:gapWidth val="0"/>
        <c:axId val="388501520"/>
        <c:axId val="388501848"/>
      </c:barChart>
      <c:catAx>
        <c:axId val="388501520"/>
        <c:scaling>
          <c:orientation val="minMax"/>
        </c:scaling>
        <c:delete val="1"/>
        <c:axPos val="r"/>
        <c:majorTickMark val="out"/>
        <c:minorTickMark val="none"/>
        <c:tickLblPos val="nextTo"/>
        <c:crossAx val="388501848"/>
        <c:crosses val="autoZero"/>
        <c:auto val="1"/>
        <c:lblAlgn val="ctr"/>
        <c:lblOffset val="100"/>
        <c:noMultiLvlLbl val="0"/>
      </c:catAx>
      <c:valAx>
        <c:axId val="388501848"/>
        <c:scaling>
          <c:orientation val="maxMin"/>
          <c:max val="50"/>
        </c:scaling>
        <c:delete val="1"/>
        <c:axPos val="b"/>
        <c:numFmt formatCode="General" sourceLinked="1"/>
        <c:majorTickMark val="out"/>
        <c:minorTickMark val="none"/>
        <c:tickLblPos val="nextTo"/>
        <c:crossAx val="388501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FF0000">
                <a:alpha val="41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'4. Results'!$G$22:$G$26</c:f>
              <c:numCache>
                <c:formatCode>General</c:formatCode>
                <c:ptCount val="5"/>
                <c:pt idx="0">
                  <c:v>22</c:v>
                </c:pt>
                <c:pt idx="1">
                  <c:v>37</c:v>
                </c:pt>
                <c:pt idx="2">
                  <c:v>31</c:v>
                </c:pt>
                <c:pt idx="3">
                  <c:v>74</c:v>
                </c:pt>
                <c:pt idx="4">
                  <c:v>62</c:v>
                </c:pt>
              </c:numCache>
            </c:numRef>
          </c:val>
          <c:extLst>
            <c:ext xmlns:c16="http://schemas.microsoft.com/office/drawing/2014/chart" uri="{C3380CC4-5D6E-409C-BE32-E72D297353CC}">
              <c16:uniqueId val="{00000000-401E-48E6-91B3-3157AEF69244}"/>
            </c:ext>
          </c:extLst>
        </c:ser>
        <c:dLbls>
          <c:showLegendKey val="0"/>
          <c:showVal val="0"/>
          <c:showCatName val="0"/>
          <c:showSerName val="0"/>
          <c:showPercent val="0"/>
          <c:showBubbleSize val="0"/>
        </c:dLbls>
        <c:gapWidth val="0"/>
        <c:axId val="388501520"/>
        <c:axId val="388501848"/>
      </c:barChart>
      <c:catAx>
        <c:axId val="388501520"/>
        <c:scaling>
          <c:orientation val="minMax"/>
        </c:scaling>
        <c:delete val="1"/>
        <c:axPos val="l"/>
        <c:majorTickMark val="none"/>
        <c:minorTickMark val="none"/>
        <c:tickLblPos val="nextTo"/>
        <c:crossAx val="388501848"/>
        <c:crosses val="autoZero"/>
        <c:auto val="1"/>
        <c:lblAlgn val="ctr"/>
        <c:lblOffset val="100"/>
        <c:noMultiLvlLbl val="0"/>
      </c:catAx>
      <c:valAx>
        <c:axId val="388501848"/>
        <c:scaling>
          <c:orientation val="minMax"/>
        </c:scaling>
        <c:delete val="1"/>
        <c:axPos val="b"/>
        <c:numFmt formatCode="General" sourceLinked="1"/>
        <c:majorTickMark val="none"/>
        <c:minorTickMark val="none"/>
        <c:tickLblPos val="nextTo"/>
        <c:crossAx val="388501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Are the Current Actions Likely to Achieve their Respective Outcomes</a:t>
            </a:r>
            <a:r>
              <a:rPr lang="en-GB" baseline="0"/>
              <a: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5806189851268596"/>
          <c:y val="0.21287583843686211"/>
          <c:w val="0.46116338582677163"/>
          <c:h val="0.7686056430446194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AD9-4933-AB34-6AAE3F5569A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AD9-4933-AB34-6AAE3F5569A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AD9-4933-AB34-6AAE3F5569A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AD9-4933-AB34-6AAE3F5569A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AD9-4933-AB34-6AAE3F5569A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'4. Results'!$B$117:$B$121</c:f>
              <c:strCache>
                <c:ptCount val="5"/>
                <c:pt idx="0">
                  <c:v>Very Likely</c:v>
                </c:pt>
                <c:pt idx="1">
                  <c:v>Likely</c:v>
                </c:pt>
                <c:pt idx="2">
                  <c:v>Uncertain</c:v>
                </c:pt>
                <c:pt idx="3">
                  <c:v>Unlikely</c:v>
                </c:pt>
                <c:pt idx="4">
                  <c:v>Very Unlikely</c:v>
                </c:pt>
              </c:strCache>
            </c:strRef>
          </c:cat>
          <c:val>
            <c:numRef>
              <c:f>'4. Results'!$D$117:$D$121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A-1AD9-4933-AB34-6AAE3F5569A6}"/>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8806897757366878"/>
          <c:y val="0.36344405861472245"/>
          <c:w val="0.17139339324157515"/>
          <c:h val="0.39745909851111866"/>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Future Action - Sector Primarily Responsible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7556649168853881E-2"/>
          <c:y val="0.17634259259259263"/>
          <c:w val="0.46710914260717412"/>
          <c:h val="0.7785152376786235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27F-4C13-85ED-245263E4C7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27F-4C13-85ED-245263E4C7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27F-4C13-85ED-245263E4C7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27F-4C13-85ED-245263E4C7B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27F-4C13-85ED-245263E4C7B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27F-4C13-85ED-245263E4C7B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27F-4C13-85ED-245263E4C7B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27F-4C13-85ED-245263E4C7B0}"/>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27F-4C13-85ED-245263E4C7B0}"/>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27F-4C13-85ED-245263E4C7B0}"/>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927F-4C13-85ED-245263E4C7B0}"/>
              </c:ext>
            </c:extLst>
          </c:dPt>
          <c:cat>
            <c:strRef>
              <c:f>'4. Results'!$B$60:$B$70</c:f>
              <c:strCache>
                <c:ptCount val="11"/>
                <c:pt idx="0">
                  <c:v>Adult's Services</c:v>
                </c:pt>
                <c:pt idx="1">
                  <c:v>Central Services </c:v>
                </c:pt>
                <c:pt idx="2">
                  <c:v>Children's Services</c:v>
                </c:pt>
                <c:pt idx="3">
                  <c:v>Cultural Services</c:v>
                </c:pt>
                <c:pt idx="4">
                  <c:v>Environmental Services</c:v>
                </c:pt>
                <c:pt idx="5">
                  <c:v>Highways, Roads and Transport</c:v>
                </c:pt>
                <c:pt idx="6">
                  <c:v>Housing</c:v>
                </c:pt>
                <c:pt idx="7">
                  <c:v>Planning and Development</c:v>
                </c:pt>
                <c:pt idx="8">
                  <c:v>Protective Services</c:v>
                </c:pt>
                <c:pt idx="9">
                  <c:v>Public Health</c:v>
                </c:pt>
                <c:pt idx="10">
                  <c:v>Other (Please input manually)</c:v>
                </c:pt>
              </c:strCache>
            </c:strRef>
          </c:cat>
          <c:val>
            <c:numRef>
              <c:f>'4. Results'!$F$60:$F$70</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6-927F-4C13-85ED-245263E4C7B0}"/>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0345297462817149"/>
          <c:y val="0.17497338874307378"/>
          <c:w val="0.37988035870516179"/>
          <c:h val="0.770839895013123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Current and Future Action - Sector Primarily Responsible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7556649168853881E-2"/>
          <c:y val="0.17634259259259263"/>
          <c:w val="0.46710914260717412"/>
          <c:h val="0.7785152376786235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82B-4650-B7FA-58FA57930A9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82B-4650-B7FA-58FA57930A9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82B-4650-B7FA-58FA57930A9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82B-4650-B7FA-58FA57930A9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82B-4650-B7FA-58FA57930A9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82B-4650-B7FA-58FA57930A9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82B-4650-B7FA-58FA57930A9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82B-4650-B7FA-58FA57930A9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82B-4650-B7FA-58FA57930A9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C82B-4650-B7FA-58FA57930A9A}"/>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C82B-4650-B7FA-58FA57930A9A}"/>
              </c:ext>
            </c:extLst>
          </c:dPt>
          <c:cat>
            <c:strRef>
              <c:f>'4. Results'!$B$60:$B$70</c:f>
              <c:strCache>
                <c:ptCount val="11"/>
                <c:pt idx="0">
                  <c:v>Adult's Services</c:v>
                </c:pt>
                <c:pt idx="1">
                  <c:v>Central Services </c:v>
                </c:pt>
                <c:pt idx="2">
                  <c:v>Children's Services</c:v>
                </c:pt>
                <c:pt idx="3">
                  <c:v>Cultural Services</c:v>
                </c:pt>
                <c:pt idx="4">
                  <c:v>Environmental Services</c:v>
                </c:pt>
                <c:pt idx="5">
                  <c:v>Highways, Roads and Transport</c:v>
                </c:pt>
                <c:pt idx="6">
                  <c:v>Housing</c:v>
                </c:pt>
                <c:pt idx="7">
                  <c:v>Planning and Development</c:v>
                </c:pt>
                <c:pt idx="8">
                  <c:v>Protective Services</c:v>
                </c:pt>
                <c:pt idx="9">
                  <c:v>Public Health</c:v>
                </c:pt>
                <c:pt idx="10">
                  <c:v>Other (Please input manually)</c:v>
                </c:pt>
              </c:strCache>
            </c:strRef>
          </c:cat>
          <c:val>
            <c:numRef>
              <c:f>'4. Results'!$H$60:$H$70</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6-C82B-4650-B7FA-58FA57930A9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0345297462817149"/>
          <c:y val="0.17497338874307378"/>
          <c:w val="0.37988035870516179"/>
          <c:h val="0.770839895013123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Current Action - Sector(s) Secondarily Responsible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7556649168853881E-2"/>
          <c:y val="0.17634259259259263"/>
          <c:w val="0.46710914260717412"/>
          <c:h val="0.7785152376786235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87F-45C6-8755-C909F19DB97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87F-45C6-8755-C909F19DB97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87F-45C6-8755-C909F19DB97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87F-45C6-8755-C909F19DB97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87F-45C6-8755-C909F19DB97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87F-45C6-8755-C909F19DB97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87F-45C6-8755-C909F19DB97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87F-45C6-8755-C909F19DB97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87F-45C6-8755-C909F19DB978}"/>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87F-45C6-8755-C909F19DB978}"/>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87F-45C6-8755-C909F19DB978}"/>
              </c:ext>
            </c:extLst>
          </c:dPt>
          <c:cat>
            <c:strRef>
              <c:f>'4. Results'!$B$60:$B$70</c:f>
              <c:strCache>
                <c:ptCount val="11"/>
                <c:pt idx="0">
                  <c:v>Adult's Services</c:v>
                </c:pt>
                <c:pt idx="1">
                  <c:v>Central Services </c:v>
                </c:pt>
                <c:pt idx="2">
                  <c:v>Children's Services</c:v>
                </c:pt>
                <c:pt idx="3">
                  <c:v>Cultural Services</c:v>
                </c:pt>
                <c:pt idx="4">
                  <c:v>Environmental Services</c:v>
                </c:pt>
                <c:pt idx="5">
                  <c:v>Highways, Roads and Transport</c:v>
                </c:pt>
                <c:pt idx="6">
                  <c:v>Housing</c:v>
                </c:pt>
                <c:pt idx="7">
                  <c:v>Planning and Development</c:v>
                </c:pt>
                <c:pt idx="8">
                  <c:v>Protective Services</c:v>
                </c:pt>
                <c:pt idx="9">
                  <c:v>Public Health</c:v>
                </c:pt>
                <c:pt idx="10">
                  <c:v>Other (Please input manually)</c:v>
                </c:pt>
              </c:strCache>
            </c:strRef>
          </c:cat>
          <c:val>
            <c:numRef>
              <c:f>'4. Results'!$D$78:$D$88</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6-787F-45C6-8755-C909F19DB978}"/>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0345297462817149"/>
          <c:y val="0.17497338874307378"/>
          <c:w val="0.37988035870516179"/>
          <c:h val="0.770839895013123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Future Action - Sector(s) Secondarily Responsible</a:t>
            </a:r>
          </a:p>
        </c:rich>
      </c:tx>
      <c:layout>
        <c:manualLayout>
          <c:xMode val="edge"/>
          <c:yMode val="edge"/>
          <c:x val="0.19627077865266845"/>
          <c:y val="1.388888888888888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7556649168853881E-2"/>
          <c:y val="0.17634259259259263"/>
          <c:w val="0.46710914260717412"/>
          <c:h val="0.7785152376786235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DF6-45F0-8195-1D35E5A7847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DF6-45F0-8195-1D35E5A7847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DF6-45F0-8195-1D35E5A7847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DF6-45F0-8195-1D35E5A7847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DF6-45F0-8195-1D35E5A7847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DF6-45F0-8195-1D35E5A7847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DF6-45F0-8195-1D35E5A7847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DF6-45F0-8195-1D35E5A78470}"/>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DF6-45F0-8195-1D35E5A78470}"/>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DF6-45F0-8195-1D35E5A78470}"/>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FDF6-45F0-8195-1D35E5A78470}"/>
              </c:ext>
            </c:extLst>
          </c:dPt>
          <c:cat>
            <c:strRef>
              <c:f>'4. Results'!$B$60:$B$70</c:f>
              <c:strCache>
                <c:ptCount val="11"/>
                <c:pt idx="0">
                  <c:v>Adult's Services</c:v>
                </c:pt>
                <c:pt idx="1">
                  <c:v>Central Services </c:v>
                </c:pt>
                <c:pt idx="2">
                  <c:v>Children's Services</c:v>
                </c:pt>
                <c:pt idx="3">
                  <c:v>Cultural Services</c:v>
                </c:pt>
                <c:pt idx="4">
                  <c:v>Environmental Services</c:v>
                </c:pt>
                <c:pt idx="5">
                  <c:v>Highways, Roads and Transport</c:v>
                </c:pt>
                <c:pt idx="6">
                  <c:v>Housing</c:v>
                </c:pt>
                <c:pt idx="7">
                  <c:v>Planning and Development</c:v>
                </c:pt>
                <c:pt idx="8">
                  <c:v>Protective Services</c:v>
                </c:pt>
                <c:pt idx="9">
                  <c:v>Public Health</c:v>
                </c:pt>
                <c:pt idx="10">
                  <c:v>Other (Please input manually)</c:v>
                </c:pt>
              </c:strCache>
            </c:strRef>
          </c:cat>
          <c:val>
            <c:numRef>
              <c:f>'4. Results'!$F$78:$F$88</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6-FDF6-45F0-8195-1D35E5A78470}"/>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0345297462817149"/>
          <c:y val="0.17497338874307378"/>
          <c:w val="0.37988035870516179"/>
          <c:h val="0.770839895013123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Current</a:t>
            </a:r>
            <a:r>
              <a:rPr lang="en-GB" baseline="0"/>
              <a:t> and </a:t>
            </a:r>
            <a:r>
              <a:rPr lang="en-GB"/>
              <a:t>Future Action - Sector(s) Secondarily Responsible</a:t>
            </a:r>
          </a:p>
        </c:rich>
      </c:tx>
      <c:layout>
        <c:manualLayout>
          <c:xMode val="edge"/>
          <c:yMode val="edge"/>
          <c:x val="0.19320822397200346"/>
          <c:y val="9.2592592592592587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7556649168853881E-2"/>
          <c:y val="0.17634259259259263"/>
          <c:w val="0.46710914260717412"/>
          <c:h val="0.7785152376786235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1A5-4F9E-8DE8-2D227E574B7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1A5-4F9E-8DE8-2D227E574B7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1A5-4F9E-8DE8-2D227E574B7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1A5-4F9E-8DE8-2D227E574B7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1A5-4F9E-8DE8-2D227E574B7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1A5-4F9E-8DE8-2D227E574B7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01A5-4F9E-8DE8-2D227E574B7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01A5-4F9E-8DE8-2D227E574B7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01A5-4F9E-8DE8-2D227E574B78}"/>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01A5-4F9E-8DE8-2D227E574B78}"/>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01A5-4F9E-8DE8-2D227E574B78}"/>
              </c:ext>
            </c:extLst>
          </c:dPt>
          <c:cat>
            <c:strRef>
              <c:f>'4. Results'!$B$60:$B$70</c:f>
              <c:strCache>
                <c:ptCount val="11"/>
                <c:pt idx="0">
                  <c:v>Adult's Services</c:v>
                </c:pt>
                <c:pt idx="1">
                  <c:v>Central Services </c:v>
                </c:pt>
                <c:pt idx="2">
                  <c:v>Children's Services</c:v>
                </c:pt>
                <c:pt idx="3">
                  <c:v>Cultural Services</c:v>
                </c:pt>
                <c:pt idx="4">
                  <c:v>Environmental Services</c:v>
                </c:pt>
                <c:pt idx="5">
                  <c:v>Highways, Roads and Transport</c:v>
                </c:pt>
                <c:pt idx="6">
                  <c:v>Housing</c:v>
                </c:pt>
                <c:pt idx="7">
                  <c:v>Planning and Development</c:v>
                </c:pt>
                <c:pt idx="8">
                  <c:v>Protective Services</c:v>
                </c:pt>
                <c:pt idx="9">
                  <c:v>Public Health</c:v>
                </c:pt>
                <c:pt idx="10">
                  <c:v>Other (Please input manually)</c:v>
                </c:pt>
              </c:strCache>
            </c:strRef>
          </c:cat>
          <c:val>
            <c:numRef>
              <c:f>'4. Results'!$H$78:$H$88</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6-01A5-4F9E-8DE8-2D227E574B78}"/>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0345297462817149"/>
          <c:y val="0.17497338874307378"/>
          <c:w val="0.37988035870516179"/>
          <c:h val="0.770839895013123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Volume</a:t>
            </a:r>
            <a:r>
              <a:rPr lang="en-GB" baseline="0"/>
              <a:t> of Primary and Secondary Prevention Action</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Primary Prevention</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Current</c:v>
              </c:pt>
              <c:pt idx="1">
                <c:v> Future</c:v>
              </c:pt>
              <c:pt idx="2">
                <c:v> Total</c:v>
              </c:pt>
            </c:strLit>
          </c:cat>
          <c:val>
            <c:numRef>
              <c:f>('4. Results'!$D$9,'4. Results'!$F$9,'4. Results'!$H$9)</c:f>
              <c:numCache>
                <c:formatCode>0%</c:formatCode>
                <c:ptCount val="3"/>
                <c:pt idx="0">
                  <c:v>0</c:v>
                </c:pt>
                <c:pt idx="1">
                  <c:v>0</c:v>
                </c:pt>
                <c:pt idx="2">
                  <c:v>0</c:v>
                </c:pt>
              </c:numCache>
            </c:numRef>
          </c:val>
          <c:extLst>
            <c:ext xmlns:c16="http://schemas.microsoft.com/office/drawing/2014/chart" uri="{C3380CC4-5D6E-409C-BE32-E72D297353CC}">
              <c16:uniqueId val="{00000000-A38B-4E28-A9AD-BD6D5A598E3E}"/>
            </c:ext>
          </c:extLst>
        </c:ser>
        <c:ser>
          <c:idx val="1"/>
          <c:order val="1"/>
          <c:tx>
            <c:v>Secondary Prevention</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Current</c:v>
              </c:pt>
              <c:pt idx="1">
                <c:v> Future</c:v>
              </c:pt>
              <c:pt idx="2">
                <c:v> Total</c:v>
              </c:pt>
            </c:strLit>
          </c:cat>
          <c:val>
            <c:numRef>
              <c:f>('4. Results'!$D$10,'4. Results'!$F$10,'4. Results'!$H$10)</c:f>
              <c:numCache>
                <c:formatCode>0%</c:formatCode>
                <c:ptCount val="3"/>
                <c:pt idx="0">
                  <c:v>0</c:v>
                </c:pt>
                <c:pt idx="1">
                  <c:v>0</c:v>
                </c:pt>
                <c:pt idx="2">
                  <c:v>0</c:v>
                </c:pt>
              </c:numCache>
            </c:numRef>
          </c:val>
          <c:extLst>
            <c:ext xmlns:c16="http://schemas.microsoft.com/office/drawing/2014/chart" uri="{C3380CC4-5D6E-409C-BE32-E72D297353CC}">
              <c16:uniqueId val="{00000001-A38B-4E28-A9AD-BD6D5A598E3E}"/>
            </c:ext>
          </c:extLst>
        </c:ser>
        <c:dLbls>
          <c:showLegendKey val="0"/>
          <c:showVal val="0"/>
          <c:showCatName val="0"/>
          <c:showSerName val="0"/>
          <c:showPercent val="0"/>
          <c:showBubbleSize val="0"/>
        </c:dLbls>
        <c:gapWidth val="112"/>
        <c:axId val="224431720"/>
        <c:axId val="224432048"/>
      </c:barChart>
      <c:catAx>
        <c:axId val="2244317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24432048"/>
        <c:crosses val="autoZero"/>
        <c:auto val="1"/>
        <c:lblAlgn val="ctr"/>
        <c:lblOffset val="100"/>
        <c:noMultiLvlLbl val="0"/>
      </c:catAx>
      <c:valAx>
        <c:axId val="224432048"/>
        <c:scaling>
          <c:orientation val="minMax"/>
          <c:max val="1"/>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4317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Evidence Considered</a:t>
            </a:r>
            <a:r>
              <a:rPr lang="en-GB" baseline="0"/>
              <a:t> when Commissioning Current Actions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7556649168853881E-2"/>
          <c:y val="0.17634259259259263"/>
          <c:w val="0.46710914260717412"/>
          <c:h val="0.7785152376786235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76-48C3-9376-725D72D7F3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76-48C3-9376-725D72D7F3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D76-48C3-9376-725D72D7F3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D76-48C3-9376-725D72D7F3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D76-48C3-9376-725D72D7F3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D76-48C3-9376-725D72D7F3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D76-48C3-9376-725D72D7F3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D76-48C3-9376-725D72D7F3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D76-48C3-9376-725D72D7F3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CD76-48C3-9376-725D72D7F33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CD76-48C3-9376-725D72D7F336}"/>
              </c:ext>
            </c:extLst>
          </c:dPt>
          <c:cat>
            <c:strRef>
              <c:f>'4. Results'!$B$96:$B$103</c:f>
              <c:strCache>
                <c:ptCount val="8"/>
                <c:pt idx="0">
                  <c:v>Governmental Guidance</c:v>
                </c:pt>
                <c:pt idx="1">
                  <c:v>Kings Fund Literature</c:v>
                </c:pt>
                <c:pt idx="2">
                  <c:v>LA Strategies and Data</c:v>
                </c:pt>
                <c:pt idx="3">
                  <c:v>Local Expertise</c:v>
                </c:pt>
                <c:pt idx="4">
                  <c:v>NHS or NICE Guidance</c:v>
                </c:pt>
                <c:pt idx="5">
                  <c:v>PHE Guidance</c:v>
                </c:pt>
                <c:pt idx="6">
                  <c:v>Research Literature + Evaluation</c:v>
                </c:pt>
                <c:pt idx="7">
                  <c:v>Other</c:v>
                </c:pt>
              </c:strCache>
            </c:strRef>
          </c:cat>
          <c:val>
            <c:numRef>
              <c:f>'4. Results'!$D$96:$D$103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6-CD76-48C3-9376-725D72D7F3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0345297462817149"/>
          <c:y val="0.17497338874307378"/>
          <c:w val="0.37988035870516179"/>
          <c:h val="0.770839895013123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Evidence Considered</a:t>
            </a:r>
            <a:r>
              <a:rPr lang="en-GB" baseline="0"/>
              <a:t> when Commissioning Future Actions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7556649168853881E-2"/>
          <c:y val="0.17634259259259263"/>
          <c:w val="0.46710914260717412"/>
          <c:h val="0.77851523767862352"/>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983-4C67-A4A7-8FD31303021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983-4C67-A4A7-8FD31303021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983-4C67-A4A7-8FD31303021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983-4C67-A4A7-8FD31303021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983-4C67-A4A7-8FD31303021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983-4C67-A4A7-8FD31303021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983-4C67-A4A7-8FD31303021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1983-4C67-A4A7-8FD31303021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1983-4C67-A4A7-8FD31303021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1983-4C67-A4A7-8FD31303021F}"/>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1983-4C67-A4A7-8FD31303021F}"/>
              </c:ext>
            </c:extLst>
          </c:dPt>
          <c:cat>
            <c:strRef>
              <c:f>'4. Results'!$B$96:$B$103</c:f>
              <c:strCache>
                <c:ptCount val="8"/>
                <c:pt idx="0">
                  <c:v>Governmental Guidance</c:v>
                </c:pt>
                <c:pt idx="1">
                  <c:v>Kings Fund Literature</c:v>
                </c:pt>
                <c:pt idx="2">
                  <c:v>LA Strategies and Data</c:v>
                </c:pt>
                <c:pt idx="3">
                  <c:v>Local Expertise</c:v>
                </c:pt>
                <c:pt idx="4">
                  <c:v>NHS or NICE Guidance</c:v>
                </c:pt>
                <c:pt idx="5">
                  <c:v>PHE Guidance</c:v>
                </c:pt>
                <c:pt idx="6">
                  <c:v>Research Literature + Evaluation</c:v>
                </c:pt>
                <c:pt idx="7">
                  <c:v>Other</c:v>
                </c:pt>
              </c:strCache>
            </c:strRef>
          </c:cat>
          <c:val>
            <c:numRef>
              <c:f>'4. Results'!$F$96:$F$103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6-1983-4C67-A4A7-8FD31303021F}"/>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0345297462817149"/>
          <c:y val="0.17497338874307378"/>
          <c:w val="0.37988035870516179"/>
          <c:h val="0.770839895013123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absoluteAnchor>
    <xdr:pos x="0" y="4474214"/>
    <xdr:ext cx="31256606" cy="904204"/>
    <xdr:grpSp>
      <xdr:nvGrpSpPr>
        <xdr:cNvPr id="3" name="Group 3">
          <a:extLst>
            <a:ext uri="{FF2B5EF4-FFF2-40B4-BE49-F238E27FC236}">
              <a16:creationId xmlns:a16="http://schemas.microsoft.com/office/drawing/2014/main" id="{0A248C96-5058-4609-8E95-798FF1756AC4}"/>
            </a:ext>
          </a:extLst>
        </xdr:cNvPr>
        <xdr:cNvGrpSpPr/>
      </xdr:nvGrpSpPr>
      <xdr:grpSpPr>
        <a:xfrm>
          <a:off x="0" y="4474214"/>
          <a:ext cx="31256606" cy="904204"/>
          <a:chOff x="0" y="4474214"/>
          <a:chExt cx="31256606" cy="904204"/>
        </a:xfrm>
      </xdr:grpSpPr>
      <xdr:sp macro="" textlink="">
        <xdr:nvSpPr>
          <xdr:cNvPr id="4" name="Shape 4">
            <a:extLst>
              <a:ext uri="{FF2B5EF4-FFF2-40B4-BE49-F238E27FC236}">
                <a16:creationId xmlns:a16="http://schemas.microsoft.com/office/drawing/2014/main" id="{758BB545-D142-492E-B2B5-E6C815DE3D40}"/>
              </a:ext>
            </a:extLst>
          </xdr:cNvPr>
          <xdr:cNvSpPr/>
        </xdr:nvSpPr>
        <xdr:spPr>
          <a:xfrm>
            <a:off x="0" y="4518626"/>
            <a:ext cx="31256596" cy="859792"/>
          </a:xfrm>
          <a:custGeom>
            <a:avLst/>
            <a:gdLst>
              <a:gd name="f0" fmla="val w"/>
              <a:gd name="f1" fmla="val h"/>
              <a:gd name="f2" fmla="val 0"/>
              <a:gd name="f3" fmla="val 10692765"/>
              <a:gd name="f4" fmla="val 859790"/>
              <a:gd name="f5" fmla="val 859416"/>
              <a:gd name="f6" fmla="val 10692384"/>
              <a:gd name="f7" fmla="*/ f0 1 10692765"/>
              <a:gd name="f8" fmla="*/ f1 1 859790"/>
              <a:gd name="f9" fmla="val f2"/>
              <a:gd name="f10" fmla="val f3"/>
              <a:gd name="f11" fmla="val f4"/>
              <a:gd name="f12" fmla="+- f11 0 f9"/>
              <a:gd name="f13" fmla="+- f10 0 f9"/>
              <a:gd name="f14" fmla="*/ f13 1 10692765"/>
              <a:gd name="f15" fmla="*/ f12 1 859790"/>
              <a:gd name="f16" fmla="*/ 0 1 f14"/>
              <a:gd name="f17" fmla="*/ 10692765 1 f14"/>
              <a:gd name="f18" fmla="*/ 0 1 f15"/>
              <a:gd name="f19" fmla="*/ 859790 1 f15"/>
              <a:gd name="f20" fmla="*/ f16 f7 1"/>
              <a:gd name="f21" fmla="*/ f17 f7 1"/>
              <a:gd name="f22" fmla="*/ f19 f8 1"/>
              <a:gd name="f23" fmla="*/ f18 f8 1"/>
            </a:gdLst>
            <a:ahLst/>
            <a:cxnLst>
              <a:cxn ang="3cd4">
                <a:pos x="hc" y="t"/>
              </a:cxn>
              <a:cxn ang="0">
                <a:pos x="r" y="vc"/>
              </a:cxn>
              <a:cxn ang="cd4">
                <a:pos x="hc" y="b"/>
              </a:cxn>
              <a:cxn ang="cd2">
                <a:pos x="l" y="vc"/>
              </a:cxn>
            </a:cxnLst>
            <a:rect l="f20" t="f23" r="f21" b="f22"/>
            <a:pathLst>
              <a:path w="10692765" h="859790">
                <a:moveTo>
                  <a:pt x="f2" y="f5"/>
                </a:moveTo>
                <a:lnTo>
                  <a:pt x="f6" y="f5"/>
                </a:lnTo>
                <a:lnTo>
                  <a:pt x="f6" y="f2"/>
                </a:lnTo>
                <a:lnTo>
                  <a:pt x="f2" y="f2"/>
                </a:lnTo>
                <a:lnTo>
                  <a:pt x="f2" y="f5"/>
                </a:lnTo>
                <a:close/>
              </a:path>
            </a:pathLst>
          </a:custGeom>
          <a:solidFill>
            <a:srgbClr val="98002E"/>
          </a:solidFill>
          <a:ln cap="flat">
            <a:noFill/>
            <a:prstDash val="solid"/>
          </a:ln>
        </xdr:spPr>
        <xdr:txBody>
          <a:bodyPr lIns="0" tIns="0" rIns="0" bIns="0"/>
          <a:lstStyle/>
          <a:p>
            <a:endParaRPr lang="en-GB"/>
          </a:p>
        </xdr:txBody>
      </xdr:sp>
      <xdr:sp macro="" textlink="">
        <xdr:nvSpPr>
          <xdr:cNvPr id="5" name="Shape 5">
            <a:extLst>
              <a:ext uri="{FF2B5EF4-FFF2-40B4-BE49-F238E27FC236}">
                <a16:creationId xmlns:a16="http://schemas.microsoft.com/office/drawing/2014/main" id="{EAA23854-3D04-4010-B790-87DF60FC09D0}"/>
              </a:ext>
            </a:extLst>
          </xdr:cNvPr>
          <xdr:cNvSpPr/>
        </xdr:nvSpPr>
        <xdr:spPr>
          <a:xfrm flipV="1">
            <a:off x="0" y="4474214"/>
            <a:ext cx="31256606" cy="45720"/>
          </a:xfrm>
          <a:custGeom>
            <a:avLst/>
            <a:gdLst>
              <a:gd name="f0" fmla="val w"/>
              <a:gd name="f1" fmla="val h"/>
              <a:gd name="f2" fmla="val 0"/>
              <a:gd name="f3" fmla="val 10692765"/>
              <a:gd name="f4" fmla="val 635"/>
              <a:gd name="f5" fmla="val 10692383"/>
              <a:gd name="f6" fmla="val 600"/>
              <a:gd name="f7" fmla="*/ f0 1 10692765"/>
              <a:gd name="f8" fmla="*/ f1 1 635"/>
              <a:gd name="f9" fmla="val f2"/>
              <a:gd name="f10" fmla="val f3"/>
              <a:gd name="f11" fmla="val f4"/>
              <a:gd name="f12" fmla="+- f11 0 f9"/>
              <a:gd name="f13" fmla="+- f10 0 f9"/>
              <a:gd name="f14" fmla="*/ f13 1 10692765"/>
              <a:gd name="f15" fmla="*/ f12 1 635"/>
              <a:gd name="f16" fmla="*/ 0 1 f14"/>
              <a:gd name="f17" fmla="*/ 10692765 1 f14"/>
              <a:gd name="f18" fmla="*/ 0 1 f15"/>
              <a:gd name="f19" fmla="*/ 635 1 f15"/>
              <a:gd name="f20" fmla="*/ f16 f7 1"/>
              <a:gd name="f21" fmla="*/ f17 f7 1"/>
              <a:gd name="f22" fmla="*/ f19 f8 1"/>
              <a:gd name="f23" fmla="*/ f18 f8 1"/>
            </a:gdLst>
            <a:ahLst/>
            <a:cxnLst>
              <a:cxn ang="3cd4">
                <a:pos x="hc" y="t"/>
              </a:cxn>
              <a:cxn ang="0">
                <a:pos x="r" y="vc"/>
              </a:cxn>
              <a:cxn ang="cd4">
                <a:pos x="hc" y="b"/>
              </a:cxn>
              <a:cxn ang="cd2">
                <a:pos x="l" y="vc"/>
              </a:cxn>
            </a:cxnLst>
            <a:rect l="f20" t="f23" r="f21" b="f22"/>
            <a:pathLst>
              <a:path w="10692765" h="635">
                <a:moveTo>
                  <a:pt x="f2" y="f2"/>
                </a:moveTo>
                <a:lnTo>
                  <a:pt x="f5" y="f6"/>
                </a:lnTo>
              </a:path>
            </a:pathLst>
          </a:custGeom>
          <a:noFill/>
          <a:ln w="88897" cap="flat">
            <a:solidFill>
              <a:srgbClr val="00AE9E"/>
            </a:solidFill>
            <a:prstDash val="solid"/>
            <a:miter/>
          </a:ln>
        </xdr:spPr>
        <xdr:txBody>
          <a:bodyPr lIns="0" tIns="0" rIns="0" bIns="0"/>
          <a:lstStyle/>
          <a:p>
            <a:endParaRPr lang="en-GB"/>
          </a:p>
        </xdr:txBody>
      </xdr:sp>
    </xdr:grpSp>
    <xdr:clientData/>
  </xdr:absoluteAnchor>
  <xdr:oneCellAnchor>
    <xdr:from>
      <xdr:col>0</xdr:col>
      <xdr:colOff>114300</xdr:colOff>
      <xdr:row>15</xdr:row>
      <xdr:rowOff>142875</xdr:rowOff>
    </xdr:from>
    <xdr:ext cx="6819896" cy="1381128"/>
    <xdr:sp macro="" textlink="">
      <xdr:nvSpPr>
        <xdr:cNvPr id="6" name="TextBox 9">
          <a:extLst>
            <a:ext uri="{FF2B5EF4-FFF2-40B4-BE49-F238E27FC236}">
              <a16:creationId xmlns:a16="http://schemas.microsoft.com/office/drawing/2014/main" id="{87C1572D-654B-40B6-9BE4-86121551C530}"/>
            </a:ext>
          </a:extLst>
        </xdr:cNvPr>
        <xdr:cNvSpPr txBox="1"/>
      </xdr:nvSpPr>
      <xdr:spPr>
        <a:xfrm>
          <a:off x="114300" y="2998470"/>
          <a:ext cx="6819896" cy="1381128"/>
        </a:xfrm>
        <a:prstGeom prst="rect">
          <a:avLst/>
        </a:prstGeom>
        <a:noFill/>
        <a:ln cap="flat">
          <a:noFill/>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GB" sz="2600" b="0" i="0" u="none" strike="noStrike" kern="0" cap="none" spc="0" baseline="0">
              <a:solidFill>
                <a:srgbClr val="C00000"/>
              </a:solidFill>
              <a:uFillTx/>
              <a:latin typeface="Arial" pitchFamily="34"/>
              <a:cs typeface="Arial" pitchFamily="34"/>
            </a:rPr>
            <a:t>Resource D: Action mapping tool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GB" sz="1100" b="0" i="0" u="none" strike="noStrike" kern="0" cap="none" spc="0" baseline="0">
            <a:solidFill>
              <a:srgbClr val="C00000"/>
            </a:solidFill>
            <a:uFillTx/>
            <a:latin typeface="Arial" pitchFamily="34"/>
            <a:cs typeface="Arial" pitchFamily="34"/>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GB" sz="1100" b="0" i="0" u="none" strike="noStrike" kern="0" cap="none" spc="0" baseline="0">
              <a:solidFill>
                <a:srgbClr val="000000"/>
              </a:solidFill>
              <a:uFillTx/>
              <a:latin typeface="Arial" pitchFamily="34"/>
              <a:cs typeface="Arial" pitchFamily="34"/>
            </a:rPr>
            <a:t>This resource is part of Public Health England’s wider whole systems approach to obesity programme. Please search to find the main guide and additional resources.</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GB" sz="1100" b="0" i="0" u="none" strike="noStrike" kern="0" cap="none" spc="0" baseline="0">
              <a:solidFill>
                <a:srgbClr val="000000"/>
              </a:solidFill>
              <a:uFillTx/>
              <a:latin typeface="Arial" pitchFamily="34"/>
              <a:cs typeface="Arial" pitchFamily="34"/>
            </a:rPr>
            <a:t>25/07/19</a:t>
          </a:r>
          <a:endParaRPr lang="en-GB" sz="1100" b="0" i="0" u="none" strike="noStrike" kern="0" cap="none" spc="0" baseline="0">
            <a:solidFill>
              <a:srgbClr val="C00000"/>
            </a:solidFill>
            <a:uFillTx/>
            <a:latin typeface="Arial" pitchFamily="34"/>
            <a:cs typeface="Arial" pitchFamily="34"/>
          </a:endParaRPr>
        </a:p>
      </xdr:txBody>
    </xdr:sp>
    <xdr:clientData/>
  </xdr:oneCellAnchor>
  <xdr:twoCellAnchor editAs="oneCell">
    <xdr:from>
      <xdr:col>0</xdr:col>
      <xdr:colOff>0</xdr:colOff>
      <xdr:row>0</xdr:row>
      <xdr:rowOff>0</xdr:rowOff>
    </xdr:from>
    <xdr:to>
      <xdr:col>10</xdr:col>
      <xdr:colOff>28575</xdr:colOff>
      <xdr:row>15</xdr:row>
      <xdr:rowOff>87039</xdr:rowOff>
    </xdr:to>
    <xdr:pic>
      <xdr:nvPicPr>
        <xdr:cNvPr id="7" name="image1.png">
          <a:extLst>
            <a:ext uri="{FF2B5EF4-FFF2-40B4-BE49-F238E27FC236}">
              <a16:creationId xmlns:a16="http://schemas.microsoft.com/office/drawing/2014/main" id="{7F31F4BB-B4E0-41E0-9F12-426F9327D4E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747" t="322"/>
        <a:stretch/>
      </xdr:blipFill>
      <xdr:spPr>
        <a:xfrm>
          <a:off x="0" y="0"/>
          <a:ext cx="6124575" cy="28302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537883</xdr:colOff>
      <xdr:row>8</xdr:row>
      <xdr:rowOff>190500</xdr:rowOff>
    </xdr:from>
    <xdr:to>
      <xdr:col>11</xdr:col>
      <xdr:colOff>3709147</xdr:colOff>
      <xdr:row>11</xdr:row>
      <xdr:rowOff>409984</xdr:rowOff>
    </xdr:to>
    <xdr:sp macro="" textlink="">
      <xdr:nvSpPr>
        <xdr:cNvPr id="12" name="Rectangle 11">
          <a:extLst>
            <a:ext uri="{FF2B5EF4-FFF2-40B4-BE49-F238E27FC236}">
              <a16:creationId xmlns:a16="http://schemas.microsoft.com/office/drawing/2014/main" id="{C49199E9-168E-43D7-8F38-320515F50628}"/>
            </a:ext>
          </a:extLst>
        </xdr:cNvPr>
        <xdr:cNvSpPr/>
      </xdr:nvSpPr>
      <xdr:spPr>
        <a:xfrm flipH="1">
          <a:off x="15934765" y="2185147"/>
          <a:ext cx="4381500" cy="1407308"/>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1400" b="1" u="sng">
              <a:solidFill>
                <a:srgbClr val="00B0F0"/>
              </a:solidFill>
            </a:rPr>
            <a:t>Key</a:t>
          </a:r>
        </a:p>
        <a:p>
          <a:r>
            <a:rPr lang="en-GB" sz="1400" b="1">
              <a:solidFill>
                <a:srgbClr val="00B0F0"/>
              </a:solidFill>
            </a:rPr>
            <a:t>1 = Very likely to be achieved</a:t>
          </a:r>
        </a:p>
        <a:p>
          <a:r>
            <a:rPr lang="en-GB" sz="1400" b="1">
              <a:solidFill>
                <a:srgbClr val="00B0F0"/>
              </a:solidFill>
            </a:rPr>
            <a:t>2 = Likely to be achieved</a:t>
          </a:r>
        </a:p>
        <a:p>
          <a:r>
            <a:rPr lang="en-GB" sz="1400" b="1">
              <a:solidFill>
                <a:srgbClr val="00B0F0"/>
              </a:solidFill>
            </a:rPr>
            <a:t>3 = Uncertain that the action will achieve</a:t>
          </a:r>
          <a:r>
            <a:rPr lang="en-GB" sz="1400" b="1" baseline="0">
              <a:solidFill>
                <a:srgbClr val="00B0F0"/>
              </a:solidFill>
            </a:rPr>
            <a:t> the </a:t>
          </a:r>
          <a:r>
            <a:rPr lang="en-GB" sz="1400" b="1">
              <a:solidFill>
                <a:srgbClr val="00B0F0"/>
              </a:solidFill>
            </a:rPr>
            <a:t>outcome</a:t>
          </a:r>
        </a:p>
        <a:p>
          <a:r>
            <a:rPr lang="en-GB" sz="1400" b="1">
              <a:solidFill>
                <a:srgbClr val="00B0F0"/>
              </a:solidFill>
            </a:rPr>
            <a:t>4 = Unlikely to be achieved</a:t>
          </a:r>
        </a:p>
        <a:p>
          <a:r>
            <a:rPr lang="en-GB" sz="1400" b="1">
              <a:solidFill>
                <a:srgbClr val="00B0F0"/>
              </a:solidFill>
            </a:rPr>
            <a:t>5 = Very unlikely to be achieved</a:t>
          </a:r>
        </a:p>
      </xdr:txBody>
    </xdr:sp>
    <xdr:clientData/>
  </xdr:twoCellAnchor>
  <xdr:twoCellAnchor>
    <xdr:from>
      <xdr:col>9</xdr:col>
      <xdr:colOff>381001</xdr:colOff>
      <xdr:row>8</xdr:row>
      <xdr:rowOff>145676</xdr:rowOff>
    </xdr:from>
    <xdr:to>
      <xdr:col>11</xdr:col>
      <xdr:colOff>3597088</xdr:colOff>
      <xdr:row>11</xdr:row>
      <xdr:rowOff>481853</xdr:rowOff>
    </xdr:to>
    <xdr:sp macro="" textlink="">
      <xdr:nvSpPr>
        <xdr:cNvPr id="13" name="Rounded Rectangle 25">
          <a:extLst>
            <a:ext uri="{FF2B5EF4-FFF2-40B4-BE49-F238E27FC236}">
              <a16:creationId xmlns:a16="http://schemas.microsoft.com/office/drawing/2014/main" id="{F39BEF42-8CDA-40BE-90D1-67F16180B450}"/>
            </a:ext>
          </a:extLst>
        </xdr:cNvPr>
        <xdr:cNvSpPr/>
      </xdr:nvSpPr>
      <xdr:spPr>
        <a:xfrm>
          <a:off x="15777883" y="2140323"/>
          <a:ext cx="4426323" cy="1524001"/>
        </a:xfrm>
        <a:prstGeom prst="roundRect">
          <a:avLst/>
        </a:prstGeom>
        <a:noFill/>
        <a:ln w="19050">
          <a:solidFill>
            <a:srgbClr val="EC008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314325</xdr:colOff>
      <xdr:row>56</xdr:row>
      <xdr:rowOff>47625</xdr:rowOff>
    </xdr:from>
    <xdr:to>
      <xdr:col>16</xdr:col>
      <xdr:colOff>9525</xdr:colOff>
      <xdr:row>70</xdr:row>
      <xdr:rowOff>123825</xdr:rowOff>
    </xdr:to>
    <xdr:graphicFrame macro="">
      <xdr:nvGraphicFramePr>
        <xdr:cNvPr id="2" name="Chart 1">
          <a:extLst>
            <a:ext uri="{FF2B5EF4-FFF2-40B4-BE49-F238E27FC236}">
              <a16:creationId xmlns:a16="http://schemas.microsoft.com/office/drawing/2014/main" id="{4EE88F59-AF52-4127-A692-4FC5956423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16</xdr:col>
      <xdr:colOff>161925</xdr:colOff>
      <xdr:row>56</xdr:row>
      <xdr:rowOff>28575</xdr:rowOff>
    </xdr:from>
    <xdr:to>
      <xdr:col>23</xdr:col>
      <xdr:colOff>466725</xdr:colOff>
      <xdr:row>70</xdr:row>
      <xdr:rowOff>104775</xdr:rowOff>
    </xdr:to>
    <xdr:graphicFrame macro="">
      <xdr:nvGraphicFramePr>
        <xdr:cNvPr id="3" name="Chart 2">
          <a:extLst>
            <a:ext uri="{FF2B5EF4-FFF2-40B4-BE49-F238E27FC236}">
              <a16:creationId xmlns:a16="http://schemas.microsoft.com/office/drawing/2014/main" id="{99A977B8-0C47-41A2-83C3-97EEB88F09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24</xdr:col>
      <xdr:colOff>0</xdr:colOff>
      <xdr:row>56</xdr:row>
      <xdr:rowOff>28575</xdr:rowOff>
    </xdr:from>
    <xdr:to>
      <xdr:col>31</xdr:col>
      <xdr:colOff>304800</xdr:colOff>
      <xdr:row>70</xdr:row>
      <xdr:rowOff>104775</xdr:rowOff>
    </xdr:to>
    <xdr:graphicFrame macro="">
      <xdr:nvGraphicFramePr>
        <xdr:cNvPr id="5" name="Chart 4">
          <a:extLst>
            <a:ext uri="{FF2B5EF4-FFF2-40B4-BE49-F238E27FC236}">
              <a16:creationId xmlns:a16="http://schemas.microsoft.com/office/drawing/2014/main" id="{F508ABAA-124C-4157-ACE1-939C94DC55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8</xdr:col>
      <xdr:colOff>323850</xdr:colOff>
      <xdr:row>74</xdr:row>
      <xdr:rowOff>85725</xdr:rowOff>
    </xdr:from>
    <xdr:to>
      <xdr:col>16</xdr:col>
      <xdr:colOff>19050</xdr:colOff>
      <xdr:row>88</xdr:row>
      <xdr:rowOff>161925</xdr:rowOff>
    </xdr:to>
    <xdr:graphicFrame macro="">
      <xdr:nvGraphicFramePr>
        <xdr:cNvPr id="6" name="Chart 5">
          <a:extLst>
            <a:ext uri="{FF2B5EF4-FFF2-40B4-BE49-F238E27FC236}">
              <a16:creationId xmlns:a16="http://schemas.microsoft.com/office/drawing/2014/main" id="{8079DBF9-9751-41C7-BB54-9E4F316102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16</xdr:col>
      <xdr:colOff>171450</xdr:colOff>
      <xdr:row>74</xdr:row>
      <xdr:rowOff>95250</xdr:rowOff>
    </xdr:from>
    <xdr:to>
      <xdr:col>23</xdr:col>
      <xdr:colOff>476250</xdr:colOff>
      <xdr:row>88</xdr:row>
      <xdr:rowOff>171450</xdr:rowOff>
    </xdr:to>
    <xdr:graphicFrame macro="">
      <xdr:nvGraphicFramePr>
        <xdr:cNvPr id="7" name="Chart 6">
          <a:extLst>
            <a:ext uri="{FF2B5EF4-FFF2-40B4-BE49-F238E27FC236}">
              <a16:creationId xmlns:a16="http://schemas.microsoft.com/office/drawing/2014/main" id="{6C43261E-5755-4AD8-81E7-244D3ECDE3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24</xdr:col>
      <xdr:colOff>19050</xdr:colOff>
      <xdr:row>74</xdr:row>
      <xdr:rowOff>95250</xdr:rowOff>
    </xdr:from>
    <xdr:to>
      <xdr:col>31</xdr:col>
      <xdr:colOff>323850</xdr:colOff>
      <xdr:row>88</xdr:row>
      <xdr:rowOff>171450</xdr:rowOff>
    </xdr:to>
    <xdr:graphicFrame macro="">
      <xdr:nvGraphicFramePr>
        <xdr:cNvPr id="8" name="Chart 7">
          <a:extLst>
            <a:ext uri="{FF2B5EF4-FFF2-40B4-BE49-F238E27FC236}">
              <a16:creationId xmlns:a16="http://schemas.microsoft.com/office/drawing/2014/main" id="{BE5BBB82-08E8-48BC-B600-3C0450BE19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9</xdr:col>
      <xdr:colOff>466724</xdr:colOff>
      <xdr:row>0</xdr:row>
      <xdr:rowOff>161925</xdr:rowOff>
    </xdr:from>
    <xdr:to>
      <xdr:col>18</xdr:col>
      <xdr:colOff>295275</xdr:colOff>
      <xdr:row>15</xdr:row>
      <xdr:rowOff>0</xdr:rowOff>
    </xdr:to>
    <xdr:graphicFrame macro="">
      <xdr:nvGraphicFramePr>
        <xdr:cNvPr id="9" name="Chart 8">
          <a:extLst>
            <a:ext uri="{FF2B5EF4-FFF2-40B4-BE49-F238E27FC236}">
              <a16:creationId xmlns:a16="http://schemas.microsoft.com/office/drawing/2014/main" id="{222E4785-1B31-4A9D-AC81-9E9C6D5B64C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8</xdr:col>
      <xdr:colOff>314325</xdr:colOff>
      <xdr:row>92</xdr:row>
      <xdr:rowOff>0</xdr:rowOff>
    </xdr:from>
    <xdr:to>
      <xdr:col>16</xdr:col>
      <xdr:colOff>9525</xdr:colOff>
      <xdr:row>106</xdr:row>
      <xdr:rowOff>76200</xdr:rowOff>
    </xdr:to>
    <xdr:graphicFrame macro="">
      <xdr:nvGraphicFramePr>
        <xdr:cNvPr id="12" name="Chart 11">
          <a:extLst>
            <a:ext uri="{FF2B5EF4-FFF2-40B4-BE49-F238E27FC236}">
              <a16:creationId xmlns:a16="http://schemas.microsoft.com/office/drawing/2014/main" id="{F1749132-29DE-4D9C-99D2-EB229A2ECF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xdr:from>
      <xdr:col>16</xdr:col>
      <xdr:colOff>171450</xdr:colOff>
      <xdr:row>92</xdr:row>
      <xdr:rowOff>0</xdr:rowOff>
    </xdr:from>
    <xdr:to>
      <xdr:col>23</xdr:col>
      <xdr:colOff>476250</xdr:colOff>
      <xdr:row>106</xdr:row>
      <xdr:rowOff>76200</xdr:rowOff>
    </xdr:to>
    <xdr:graphicFrame macro="">
      <xdr:nvGraphicFramePr>
        <xdr:cNvPr id="13" name="Chart 12">
          <a:extLst>
            <a:ext uri="{FF2B5EF4-FFF2-40B4-BE49-F238E27FC236}">
              <a16:creationId xmlns:a16="http://schemas.microsoft.com/office/drawing/2014/main" id="{1AC22DDC-4412-41E2-B64B-EBA7A1AC25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xdr:from>
      <xdr:col>24</xdr:col>
      <xdr:colOff>9525</xdr:colOff>
      <xdr:row>91</xdr:row>
      <xdr:rowOff>180975</xdr:rowOff>
    </xdr:from>
    <xdr:to>
      <xdr:col>31</xdr:col>
      <xdr:colOff>314325</xdr:colOff>
      <xdr:row>106</xdr:row>
      <xdr:rowOff>66675</xdr:rowOff>
    </xdr:to>
    <xdr:graphicFrame macro="">
      <xdr:nvGraphicFramePr>
        <xdr:cNvPr id="14" name="Chart 13">
          <a:extLst>
            <a:ext uri="{FF2B5EF4-FFF2-40B4-BE49-F238E27FC236}">
              <a16:creationId xmlns:a16="http://schemas.microsoft.com/office/drawing/2014/main" id="{65734AC7-ED8D-4A7F-A212-C7C55B3980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oneCellAnchor>
    <xdr:from>
      <xdr:col>7</xdr:col>
      <xdr:colOff>544287</xdr:colOff>
      <xdr:row>51</xdr:row>
      <xdr:rowOff>13607</xdr:rowOff>
    </xdr:from>
    <xdr:ext cx="3993786" cy="264560"/>
    <xdr:sp macro="" textlink="">
      <xdr:nvSpPr>
        <xdr:cNvPr id="101" name="TextBox 100">
          <a:extLst>
            <a:ext uri="{FF2B5EF4-FFF2-40B4-BE49-F238E27FC236}">
              <a16:creationId xmlns:a16="http://schemas.microsoft.com/office/drawing/2014/main" id="{2C6E0D89-0F69-45C7-A52B-AD9E6A608A63}"/>
            </a:ext>
          </a:extLst>
        </xdr:cNvPr>
        <xdr:cNvSpPr txBox="1"/>
      </xdr:nvSpPr>
      <xdr:spPr>
        <a:xfrm>
          <a:off x="6177644" y="9946821"/>
          <a:ext cx="399378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t>Current Actions Mapped Against</a:t>
          </a:r>
          <a:r>
            <a:rPr lang="en-GB" sz="1100" b="1" baseline="0"/>
            <a:t> the Perceived Causes of Obesity</a:t>
          </a:r>
          <a:endParaRPr lang="en-GB" sz="1100" b="1"/>
        </a:p>
      </xdr:txBody>
    </xdr:sp>
    <xdr:clientData/>
  </xdr:oneCellAnchor>
  <xdr:oneCellAnchor>
    <xdr:from>
      <xdr:col>22</xdr:col>
      <xdr:colOff>574198</xdr:colOff>
      <xdr:row>51</xdr:row>
      <xdr:rowOff>2721</xdr:rowOff>
    </xdr:from>
    <xdr:ext cx="4633063" cy="264560"/>
    <xdr:sp macro="" textlink="">
      <xdr:nvSpPr>
        <xdr:cNvPr id="102" name="TextBox 101">
          <a:extLst>
            <a:ext uri="{FF2B5EF4-FFF2-40B4-BE49-F238E27FC236}">
              <a16:creationId xmlns:a16="http://schemas.microsoft.com/office/drawing/2014/main" id="{9834C747-1F8D-4004-BFE5-1E2F8137CBCB}"/>
            </a:ext>
          </a:extLst>
        </xdr:cNvPr>
        <xdr:cNvSpPr txBox="1"/>
      </xdr:nvSpPr>
      <xdr:spPr>
        <a:xfrm>
          <a:off x="15392377" y="9935935"/>
          <a:ext cx="46330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t>Current and Future Actions Mapped Against</a:t>
          </a:r>
          <a:r>
            <a:rPr lang="en-GB" sz="1100" b="1" baseline="0"/>
            <a:t> the Perceived Causes of Obesity</a:t>
          </a:r>
          <a:endParaRPr lang="en-GB" sz="1100" b="1"/>
        </a:p>
      </xdr:txBody>
    </xdr:sp>
    <xdr:clientData/>
  </xdr:oneCellAnchor>
  <xdr:twoCellAnchor>
    <xdr:from>
      <xdr:col>1</xdr:col>
      <xdr:colOff>0</xdr:colOff>
      <xdr:row>27</xdr:row>
      <xdr:rowOff>13607</xdr:rowOff>
    </xdr:from>
    <xdr:to>
      <xdr:col>14</xdr:col>
      <xdr:colOff>377155</xdr:colOff>
      <xdr:row>57</xdr:row>
      <xdr:rowOff>85192</xdr:rowOff>
    </xdr:to>
    <xdr:grpSp>
      <xdr:nvGrpSpPr>
        <xdr:cNvPr id="103" name="Group 102">
          <a:extLst>
            <a:ext uri="{FF2B5EF4-FFF2-40B4-BE49-F238E27FC236}">
              <a16:creationId xmlns:a16="http://schemas.microsoft.com/office/drawing/2014/main" id="{08533D8D-7F98-442D-9993-D2F7BCF99EF4}"/>
            </a:ext>
          </a:extLst>
        </xdr:cNvPr>
        <xdr:cNvGrpSpPr/>
      </xdr:nvGrpSpPr>
      <xdr:grpSpPr>
        <a:xfrm>
          <a:off x="609600" y="5109482"/>
          <a:ext cx="9654505" cy="5548460"/>
          <a:chOff x="6574723" y="17553214"/>
          <a:chExt cx="9684441" cy="5841014"/>
        </a:xfrm>
      </xdr:grpSpPr>
      <xdr:graphicFrame macro="">
        <xdr:nvGraphicFramePr>
          <xdr:cNvPr id="104" name="Chart 103">
            <a:extLst>
              <a:ext uri="{FF2B5EF4-FFF2-40B4-BE49-F238E27FC236}">
                <a16:creationId xmlns:a16="http://schemas.microsoft.com/office/drawing/2014/main" id="{7EAEE70B-EA84-41AD-8DBC-D88FC1DBC58D}"/>
              </a:ext>
            </a:extLst>
          </xdr:cNvPr>
          <xdr:cNvGraphicFramePr>
            <a:graphicFrameLocks/>
          </xdr:cNvGraphicFramePr>
        </xdr:nvGraphicFramePr>
        <xdr:xfrm>
          <a:off x="11690660" y="17733303"/>
          <a:ext cx="4568504" cy="3044791"/>
        </xdr:xfrm>
        <a:graphic>
          <a:graphicData uri="http://schemas.openxmlformats.org/drawingml/2006/chart">
            <c:chart xmlns:c="http://schemas.openxmlformats.org/drawingml/2006/chart" xmlns:r="http://schemas.openxmlformats.org/officeDocument/2006/relationships" r:id="rId11"/>
          </a:graphicData>
        </a:graphic>
      </xdr:graphicFrame>
      <xdr:grpSp>
        <xdr:nvGrpSpPr>
          <xdr:cNvPr id="105" name="Group 104">
            <a:extLst>
              <a:ext uri="{FF2B5EF4-FFF2-40B4-BE49-F238E27FC236}">
                <a16:creationId xmlns:a16="http://schemas.microsoft.com/office/drawing/2014/main" id="{1C2F9D40-AE8E-434F-B80A-EFF38C52F942}"/>
              </a:ext>
            </a:extLst>
          </xdr:cNvPr>
          <xdr:cNvGrpSpPr/>
        </xdr:nvGrpSpPr>
        <xdr:grpSpPr>
          <a:xfrm>
            <a:off x="6574723" y="17553214"/>
            <a:ext cx="9581207" cy="5841014"/>
            <a:chOff x="5160817" y="17475282"/>
            <a:chExt cx="9482370" cy="5841014"/>
          </a:xfrm>
        </xdr:grpSpPr>
        <xdr:sp macro="" textlink="">
          <xdr:nvSpPr>
            <xdr:cNvPr id="106" name="Rectangle 105">
              <a:extLst>
                <a:ext uri="{FF2B5EF4-FFF2-40B4-BE49-F238E27FC236}">
                  <a16:creationId xmlns:a16="http://schemas.microsoft.com/office/drawing/2014/main" id="{03D8B448-7EF1-462A-8AF1-0EB35112487B}"/>
                </a:ext>
              </a:extLst>
            </xdr:cNvPr>
            <xdr:cNvSpPr/>
          </xdr:nvSpPr>
          <xdr:spPr>
            <a:xfrm>
              <a:off x="5160817" y="17475282"/>
              <a:ext cx="9482370" cy="4865173"/>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aphicFrame macro="">
          <xdr:nvGraphicFramePr>
            <xdr:cNvPr id="107" name="Chart 106">
              <a:extLst>
                <a:ext uri="{FF2B5EF4-FFF2-40B4-BE49-F238E27FC236}">
                  <a16:creationId xmlns:a16="http://schemas.microsoft.com/office/drawing/2014/main" id="{9FAE682F-CFAF-491F-998D-1EDE364EA08A}"/>
                </a:ext>
              </a:extLst>
            </xdr:cNvPr>
            <xdr:cNvGraphicFramePr/>
          </xdr:nvGraphicFramePr>
          <xdr:xfrm>
            <a:off x="7972456" y="17651307"/>
            <a:ext cx="4177619" cy="3044791"/>
          </xdr:xfrm>
          <a:graphic>
            <a:graphicData uri="http://schemas.openxmlformats.org/drawingml/2006/chart">
              <c:chart xmlns:c="http://schemas.openxmlformats.org/drawingml/2006/chart" xmlns:r="http://schemas.openxmlformats.org/officeDocument/2006/relationships" r:id="rId12"/>
            </a:graphicData>
          </a:graphic>
        </xdr:graphicFrame>
        <xdr:sp macro="" textlink="">
          <xdr:nvSpPr>
            <xdr:cNvPr id="108" name="Rounded Rectangle 77">
              <a:extLst>
                <a:ext uri="{FF2B5EF4-FFF2-40B4-BE49-F238E27FC236}">
                  <a16:creationId xmlns:a16="http://schemas.microsoft.com/office/drawing/2014/main" id="{2E363858-13C7-4481-A664-92714AE818F1}"/>
                </a:ext>
              </a:extLst>
            </xdr:cNvPr>
            <xdr:cNvSpPr/>
          </xdr:nvSpPr>
          <xdr:spPr>
            <a:xfrm>
              <a:off x="8072747" y="20005952"/>
              <a:ext cx="6422200" cy="553202"/>
            </a:xfrm>
            <a:prstGeom prst="rect">
              <a:avLst/>
            </a:prstGeom>
            <a:noFill/>
            <a:ln w="9525" cap="flat" cmpd="sng" algn="ctr">
              <a:solidFill>
                <a:srgbClr val="C00000"/>
              </a:solid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prstClr val="white"/>
                </a:solidFill>
                <a:effectLst/>
                <a:uLnTx/>
                <a:uFillTx/>
                <a:latin typeface="Arial"/>
                <a:ea typeface="+mn-ea"/>
                <a:cs typeface="+mn-cs"/>
              </a:endParaRPr>
            </a:p>
          </xdr:txBody>
        </xdr:sp>
        <xdr:sp macro="" textlink="">
          <xdr:nvSpPr>
            <xdr:cNvPr id="109" name="Rounded Rectangle 78">
              <a:extLst>
                <a:ext uri="{FF2B5EF4-FFF2-40B4-BE49-F238E27FC236}">
                  <a16:creationId xmlns:a16="http://schemas.microsoft.com/office/drawing/2014/main" id="{7170B8CA-FD56-47C3-A87F-5FC68D4AA9EE}"/>
                </a:ext>
              </a:extLst>
            </xdr:cNvPr>
            <xdr:cNvSpPr/>
          </xdr:nvSpPr>
          <xdr:spPr>
            <a:xfrm>
              <a:off x="8058142" y="19456445"/>
              <a:ext cx="6435524" cy="545450"/>
            </a:xfrm>
            <a:prstGeom prst="rect">
              <a:avLst/>
            </a:prstGeom>
            <a:noFill/>
            <a:ln w="9525" cap="flat" cmpd="sng" algn="ctr">
              <a:solidFill>
                <a:srgbClr val="F79646">
                  <a:lumMod val="50000"/>
                </a:srgbClr>
              </a:solid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prstClr val="white"/>
                </a:solidFill>
                <a:effectLst/>
                <a:uLnTx/>
                <a:uFillTx/>
                <a:latin typeface="Arial"/>
                <a:ea typeface="+mn-ea"/>
                <a:cs typeface="+mn-cs"/>
              </a:endParaRPr>
            </a:p>
          </xdr:txBody>
        </xdr:sp>
        <xdr:sp macro="" textlink="">
          <xdr:nvSpPr>
            <xdr:cNvPr id="110" name="Rounded Rectangle 79">
              <a:extLst>
                <a:ext uri="{FF2B5EF4-FFF2-40B4-BE49-F238E27FC236}">
                  <a16:creationId xmlns:a16="http://schemas.microsoft.com/office/drawing/2014/main" id="{E7F507C4-E7BA-4EA5-B0B5-3D8EF53B5E10}"/>
                </a:ext>
              </a:extLst>
            </xdr:cNvPr>
            <xdr:cNvSpPr/>
          </xdr:nvSpPr>
          <xdr:spPr>
            <a:xfrm>
              <a:off x="8087352" y="18898799"/>
              <a:ext cx="6402194" cy="549519"/>
            </a:xfrm>
            <a:prstGeom prst="rect">
              <a:avLst/>
            </a:prstGeom>
            <a:noFill/>
            <a:ln w="9525" cap="flat" cmpd="sng" algn="ctr">
              <a:solidFill>
                <a:srgbClr val="FFC000"/>
              </a:solid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prstClr val="white"/>
                </a:solidFill>
                <a:effectLst/>
                <a:uLnTx/>
                <a:uFillTx/>
                <a:latin typeface="Arial"/>
                <a:ea typeface="+mn-ea"/>
                <a:cs typeface="+mn-cs"/>
              </a:endParaRPr>
            </a:p>
          </xdr:txBody>
        </xdr:sp>
        <xdr:sp macro="" textlink="">
          <xdr:nvSpPr>
            <xdr:cNvPr id="111" name="Rounded Rectangle 80">
              <a:extLst>
                <a:ext uri="{FF2B5EF4-FFF2-40B4-BE49-F238E27FC236}">
                  <a16:creationId xmlns:a16="http://schemas.microsoft.com/office/drawing/2014/main" id="{8746C1E4-802E-478D-A0D4-1FE7C3A7A270}"/>
                </a:ext>
              </a:extLst>
            </xdr:cNvPr>
            <xdr:cNvSpPr/>
          </xdr:nvSpPr>
          <xdr:spPr>
            <a:xfrm>
              <a:off x="8072747" y="18341952"/>
              <a:ext cx="6415939" cy="549519"/>
            </a:xfrm>
            <a:prstGeom prst="rect">
              <a:avLst/>
            </a:prstGeom>
            <a:noFill/>
            <a:ln w="9525" cap="flat" cmpd="sng" algn="ctr">
              <a:solidFill>
                <a:srgbClr val="9BBB59">
                  <a:lumMod val="50000"/>
                </a:srgbClr>
              </a:solid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prstClr val="white"/>
                </a:solidFill>
                <a:effectLst/>
                <a:uLnTx/>
                <a:uFillTx/>
                <a:latin typeface="Arial"/>
                <a:ea typeface="+mn-ea"/>
                <a:cs typeface="+mn-cs"/>
              </a:endParaRPr>
            </a:p>
          </xdr:txBody>
        </xdr:sp>
        <xdr:sp macro="" textlink="">
          <xdr:nvSpPr>
            <xdr:cNvPr id="112" name="Rounded Rectangle 81">
              <a:extLst>
                <a:ext uri="{FF2B5EF4-FFF2-40B4-BE49-F238E27FC236}">
                  <a16:creationId xmlns:a16="http://schemas.microsoft.com/office/drawing/2014/main" id="{1BAB4775-50F6-429F-88E7-BEA8AB2E9344}"/>
                </a:ext>
              </a:extLst>
            </xdr:cNvPr>
            <xdr:cNvSpPr/>
          </xdr:nvSpPr>
          <xdr:spPr>
            <a:xfrm>
              <a:off x="8072745" y="17789164"/>
              <a:ext cx="6415940" cy="556846"/>
            </a:xfrm>
            <a:prstGeom prst="rect">
              <a:avLst/>
            </a:prstGeom>
            <a:noFill/>
            <a:ln w="9525" cap="flat" cmpd="sng" algn="ctr">
              <a:solidFill>
                <a:srgbClr val="7030A0"/>
              </a:solid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prstClr val="white"/>
                </a:solidFill>
                <a:effectLst/>
                <a:uLnTx/>
                <a:uFillTx/>
                <a:latin typeface="Arial"/>
                <a:ea typeface="+mn-ea"/>
                <a:cs typeface="+mn-cs"/>
              </a:endParaRPr>
            </a:p>
          </xdr:txBody>
        </xdr:sp>
        <xdr:grpSp>
          <xdr:nvGrpSpPr>
            <xdr:cNvPr id="113" name="Group 112">
              <a:extLst>
                <a:ext uri="{FF2B5EF4-FFF2-40B4-BE49-F238E27FC236}">
                  <a16:creationId xmlns:a16="http://schemas.microsoft.com/office/drawing/2014/main" id="{121E3DDE-BBA2-4CF9-A179-28377FE07EDF}"/>
                </a:ext>
              </a:extLst>
            </xdr:cNvPr>
            <xdr:cNvGrpSpPr/>
          </xdr:nvGrpSpPr>
          <xdr:grpSpPr>
            <a:xfrm>
              <a:off x="5355033" y="17780143"/>
              <a:ext cx="5645728" cy="5536153"/>
              <a:chOff x="5483679" y="19969655"/>
              <a:chExt cx="5701393" cy="5536153"/>
            </a:xfrm>
          </xdr:grpSpPr>
          <xdr:grpSp>
            <xdr:nvGrpSpPr>
              <xdr:cNvPr id="114" name="Group 113">
                <a:extLst>
                  <a:ext uri="{FF2B5EF4-FFF2-40B4-BE49-F238E27FC236}">
                    <a16:creationId xmlns:a16="http://schemas.microsoft.com/office/drawing/2014/main" id="{0EE5F106-A634-4DC4-9348-0D20E6AD901B}"/>
                  </a:ext>
                </a:extLst>
              </xdr:cNvPr>
              <xdr:cNvGrpSpPr/>
            </xdr:nvGrpSpPr>
            <xdr:grpSpPr>
              <a:xfrm>
                <a:off x="5483679" y="19969655"/>
                <a:ext cx="5701393" cy="5536153"/>
                <a:chOff x="0" y="614853"/>
                <a:chExt cx="5676900" cy="5536153"/>
              </a:xfrm>
            </xdr:grpSpPr>
            <xdr:sp macro="" textlink="">
              <xdr:nvSpPr>
                <xdr:cNvPr id="139" name="Pie 8">
                  <a:extLst>
                    <a:ext uri="{FF2B5EF4-FFF2-40B4-BE49-F238E27FC236}">
                      <a16:creationId xmlns:a16="http://schemas.microsoft.com/office/drawing/2014/main" id="{E2A3DAD2-2779-4FAC-B647-6945275F78F5}"/>
                    </a:ext>
                  </a:extLst>
                </xdr:cNvPr>
                <xdr:cNvSpPr/>
              </xdr:nvSpPr>
              <xdr:spPr>
                <a:xfrm>
                  <a:off x="0" y="614853"/>
                  <a:ext cx="5676900" cy="5536153"/>
                </a:xfrm>
                <a:prstGeom prst="pie">
                  <a:avLst>
                    <a:gd name="adj1" fmla="val 10706495"/>
                    <a:gd name="adj2" fmla="val 16200000"/>
                  </a:avLst>
                </a:prstGeom>
                <a:solidFill>
                  <a:srgbClr val="8064A2">
                    <a:lumMod val="20000"/>
                    <a:lumOff val="80000"/>
                  </a:srgbClr>
                </a:solidFill>
                <a:ln w="9525" cap="flat" cmpd="sng" algn="ctr">
                  <a:solidFill>
                    <a:srgbClr val="8064A2">
                      <a:lumMod val="75000"/>
                    </a:srgbClr>
                  </a:solidFill>
                  <a:prstDash val="solid"/>
                </a:ln>
                <a:effectLst>
                  <a:outerShdw blurRad="40000" dist="23000" dir="5400000" rotWithShape="0">
                    <a:srgbClr val="000000">
                      <a:alpha val="35000"/>
                    </a:srgbClr>
                  </a:outerShdw>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prstClr val="black"/>
                    </a:solidFill>
                    <a:effectLst/>
                    <a:uLnTx/>
                    <a:uFillTx/>
                    <a:latin typeface="Arial"/>
                    <a:ea typeface="+mn-ea"/>
                    <a:cs typeface="+mn-cs"/>
                  </a:endParaRPr>
                </a:p>
              </xdr:txBody>
            </xdr:sp>
            <xdr:sp macro="" textlink="">
              <xdr:nvSpPr>
                <xdr:cNvPr id="140" name="Pie 69">
                  <a:extLst>
                    <a:ext uri="{FF2B5EF4-FFF2-40B4-BE49-F238E27FC236}">
                      <a16:creationId xmlns:a16="http://schemas.microsoft.com/office/drawing/2014/main" id="{FAD30CDC-F561-410F-B7E0-ED82264C86F8}"/>
                    </a:ext>
                  </a:extLst>
                </xdr:cNvPr>
                <xdr:cNvSpPr/>
              </xdr:nvSpPr>
              <xdr:spPr>
                <a:xfrm>
                  <a:off x="466725" y="1180113"/>
                  <a:ext cx="4744341" cy="4413674"/>
                </a:xfrm>
                <a:prstGeom prst="pie">
                  <a:avLst>
                    <a:gd name="adj1" fmla="val 10716091"/>
                    <a:gd name="adj2" fmla="val 16200000"/>
                  </a:avLst>
                </a:prstGeom>
                <a:solidFill>
                  <a:srgbClr val="92D050"/>
                </a:solidFill>
                <a:ln w="9525" cap="flat" cmpd="sng" algn="ctr">
                  <a:solidFill>
                    <a:srgbClr val="9BBB59">
                      <a:lumMod val="50000"/>
                    </a:srgbClr>
                  </a:solidFill>
                  <a:prstDash val="solid"/>
                </a:ln>
                <a:effectLst>
                  <a:outerShdw blurRad="40000" dist="23000" dir="5400000" rotWithShape="0">
                    <a:srgbClr val="000000">
                      <a:alpha val="35000"/>
                    </a:srgbClr>
                  </a:outerShdw>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prstClr val="black"/>
                    </a:solidFill>
                    <a:effectLst/>
                    <a:uLnTx/>
                    <a:uFillTx/>
                    <a:latin typeface="Arial"/>
                    <a:ea typeface="+mn-ea"/>
                    <a:cs typeface="+mn-cs"/>
                  </a:endParaRPr>
                </a:p>
              </xdr:txBody>
            </xdr:sp>
            <xdr:sp macro="" textlink="">
              <xdr:nvSpPr>
                <xdr:cNvPr id="141" name="Pie 70">
                  <a:extLst>
                    <a:ext uri="{FF2B5EF4-FFF2-40B4-BE49-F238E27FC236}">
                      <a16:creationId xmlns:a16="http://schemas.microsoft.com/office/drawing/2014/main" id="{077A3F77-4BEE-4610-876D-2C84EED3CE40}"/>
                    </a:ext>
                  </a:extLst>
                </xdr:cNvPr>
                <xdr:cNvSpPr/>
              </xdr:nvSpPr>
              <xdr:spPr>
                <a:xfrm>
                  <a:off x="898323" y="1724352"/>
                  <a:ext cx="3867594" cy="3316785"/>
                </a:xfrm>
                <a:prstGeom prst="pie">
                  <a:avLst>
                    <a:gd name="adj1" fmla="val 10721540"/>
                    <a:gd name="adj2" fmla="val 16200000"/>
                  </a:avLst>
                </a:prstGeom>
                <a:solidFill>
                  <a:srgbClr val="FFFF00"/>
                </a:solidFill>
                <a:ln w="9525" cap="flat" cmpd="sng" algn="ctr">
                  <a:solidFill>
                    <a:srgbClr val="F79646">
                      <a:lumMod val="40000"/>
                      <a:lumOff val="60000"/>
                    </a:srgbClr>
                  </a:solidFill>
                  <a:prstDash val="solid"/>
                </a:ln>
                <a:effectLst>
                  <a:outerShdw blurRad="40000" dist="23000" dir="5400000" rotWithShape="0">
                    <a:srgbClr val="000000">
                      <a:alpha val="35000"/>
                    </a:srgbClr>
                  </a:outerShdw>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prstClr val="black"/>
                    </a:solidFill>
                    <a:effectLst/>
                    <a:uLnTx/>
                    <a:uFillTx/>
                    <a:latin typeface="Arial"/>
                    <a:ea typeface="+mn-ea"/>
                    <a:cs typeface="+mn-cs"/>
                  </a:endParaRPr>
                </a:p>
              </xdr:txBody>
            </xdr:sp>
            <xdr:sp macro="" textlink="">
              <xdr:nvSpPr>
                <xdr:cNvPr id="142" name="Pie 71">
                  <a:extLst>
                    <a:ext uri="{FF2B5EF4-FFF2-40B4-BE49-F238E27FC236}">
                      <a16:creationId xmlns:a16="http://schemas.microsoft.com/office/drawing/2014/main" id="{B4273DB8-37BA-47BB-8BA6-F9C2F938C800}"/>
                    </a:ext>
                  </a:extLst>
                </xdr:cNvPr>
                <xdr:cNvSpPr/>
              </xdr:nvSpPr>
              <xdr:spPr>
                <a:xfrm>
                  <a:off x="1420878" y="2292403"/>
                  <a:ext cx="2837416" cy="2197797"/>
                </a:xfrm>
                <a:prstGeom prst="pie">
                  <a:avLst>
                    <a:gd name="adj1" fmla="val 10725599"/>
                    <a:gd name="adj2" fmla="val 16200000"/>
                  </a:avLst>
                </a:prstGeom>
                <a:solidFill>
                  <a:srgbClr val="F79646">
                    <a:lumMod val="75000"/>
                  </a:srgbClr>
                </a:solidFill>
                <a:ln w="9525" cap="flat" cmpd="sng" algn="ctr">
                  <a:solidFill>
                    <a:srgbClr val="F79646">
                      <a:lumMod val="50000"/>
                    </a:srgbClr>
                  </a:solidFill>
                  <a:prstDash val="solid"/>
                </a:ln>
                <a:effectLst>
                  <a:outerShdw blurRad="40000" dist="23000" dir="5400000" rotWithShape="0">
                    <a:srgbClr val="000000">
                      <a:alpha val="35000"/>
                    </a:srgbClr>
                  </a:outerShdw>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prstClr val="black"/>
                    </a:solidFill>
                    <a:effectLst/>
                    <a:uLnTx/>
                    <a:uFillTx/>
                    <a:latin typeface="Arial"/>
                    <a:ea typeface="+mn-ea"/>
                    <a:cs typeface="+mn-cs"/>
                  </a:endParaRPr>
                </a:p>
              </xdr:txBody>
            </xdr:sp>
            <xdr:sp macro="" textlink="">
              <xdr:nvSpPr>
                <xdr:cNvPr id="143" name="Pie 72">
                  <a:extLst>
                    <a:ext uri="{FF2B5EF4-FFF2-40B4-BE49-F238E27FC236}">
                      <a16:creationId xmlns:a16="http://schemas.microsoft.com/office/drawing/2014/main" id="{829B0F8E-856C-4731-8AB7-050DF0BD57E8}"/>
                    </a:ext>
                  </a:extLst>
                </xdr:cNvPr>
                <xdr:cNvSpPr/>
              </xdr:nvSpPr>
              <xdr:spPr>
                <a:xfrm>
                  <a:off x="2054921" y="2826502"/>
                  <a:ext cx="1595373" cy="1097053"/>
                </a:xfrm>
                <a:prstGeom prst="pie">
                  <a:avLst>
                    <a:gd name="adj1" fmla="val 10695480"/>
                    <a:gd name="adj2" fmla="val 16200000"/>
                  </a:avLst>
                </a:prstGeom>
                <a:solidFill>
                  <a:srgbClr val="FF0000"/>
                </a:solidFill>
                <a:ln w="9525" cap="flat" cmpd="sng" algn="ctr">
                  <a:solidFill>
                    <a:srgbClr val="C00000"/>
                  </a:solidFill>
                  <a:prstDash val="solid"/>
                </a:ln>
                <a:effectLst>
                  <a:outerShdw blurRad="40000" dist="23000" dir="5400000" rotWithShape="0">
                    <a:srgbClr val="000000">
                      <a:alpha val="35000"/>
                    </a:srgbClr>
                  </a:outerShdw>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prstClr val="black"/>
                    </a:solidFill>
                    <a:effectLst/>
                    <a:uLnTx/>
                    <a:uFillTx/>
                    <a:latin typeface="Arial"/>
                    <a:ea typeface="+mn-ea"/>
                    <a:cs typeface="+mn-cs"/>
                  </a:endParaRPr>
                </a:p>
              </xdr:txBody>
            </xdr:sp>
          </xdr:grpSp>
          <xdr:sp macro="" textlink="">
            <xdr:nvSpPr>
              <xdr:cNvPr id="115" name="TextBox 19">
                <a:extLst>
                  <a:ext uri="{FF2B5EF4-FFF2-40B4-BE49-F238E27FC236}">
                    <a16:creationId xmlns:a16="http://schemas.microsoft.com/office/drawing/2014/main" id="{BA2DF69D-3EA6-44C6-B3D4-71756EA4E311}"/>
                  </a:ext>
                </a:extLst>
              </xdr:cNvPr>
              <xdr:cNvSpPr txBox="1"/>
            </xdr:nvSpPr>
            <xdr:spPr>
              <a:xfrm rot="16200000">
                <a:off x="7565785" y="23019425"/>
                <a:ext cx="883934" cy="43360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1100" b="1">
                    <a:solidFill>
                      <a:srgbClr val="C00000"/>
                    </a:solidFill>
                    <a:latin typeface="Arial"/>
                  </a:rPr>
                  <a:t>Biological Factors</a:t>
                </a:r>
              </a:p>
            </xdr:txBody>
          </xdr:sp>
          <xdr:sp macro="" textlink="">
            <xdr:nvSpPr>
              <xdr:cNvPr id="116" name="TextBox 20">
                <a:extLst>
                  <a:ext uri="{FF2B5EF4-FFF2-40B4-BE49-F238E27FC236}">
                    <a16:creationId xmlns:a16="http://schemas.microsoft.com/office/drawing/2014/main" id="{4A57031F-5764-491F-A7BD-00B35A4A4CA3}"/>
                  </a:ext>
                </a:extLst>
              </xdr:cNvPr>
              <xdr:cNvSpPr txBox="1"/>
            </xdr:nvSpPr>
            <xdr:spPr>
              <a:xfrm rot="16200000">
                <a:off x="6465476" y="23381240"/>
                <a:ext cx="1590998" cy="43360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1100" b="1">
                    <a:solidFill>
                      <a:srgbClr val="F79646">
                        <a:lumMod val="50000"/>
                      </a:srgbClr>
                    </a:solidFill>
                    <a:latin typeface="Arial"/>
                  </a:rPr>
                  <a:t>Individual Lifestyle Factors</a:t>
                </a:r>
              </a:p>
            </xdr:txBody>
          </xdr:sp>
          <xdr:sp macro="" textlink="">
            <xdr:nvSpPr>
              <xdr:cNvPr id="117" name="TextBox 21">
                <a:extLst>
                  <a:ext uri="{FF2B5EF4-FFF2-40B4-BE49-F238E27FC236}">
                    <a16:creationId xmlns:a16="http://schemas.microsoft.com/office/drawing/2014/main" id="{4817D91B-501E-46FD-9E2A-CE0BED9BE85E}"/>
                  </a:ext>
                </a:extLst>
              </xdr:cNvPr>
              <xdr:cNvSpPr txBox="1"/>
            </xdr:nvSpPr>
            <xdr:spPr>
              <a:xfrm rot="16200000">
                <a:off x="5871854" y="23389524"/>
                <a:ext cx="1590998" cy="43360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1100" b="1">
                    <a:solidFill>
                      <a:srgbClr val="FFC000"/>
                    </a:solidFill>
                    <a:latin typeface="Arial"/>
                  </a:rPr>
                  <a:t>Social and Community Factors</a:t>
                </a:r>
              </a:p>
            </xdr:txBody>
          </xdr:sp>
          <xdr:sp macro="" textlink="">
            <xdr:nvSpPr>
              <xdr:cNvPr id="118" name="TextBox 22">
                <a:extLst>
                  <a:ext uri="{FF2B5EF4-FFF2-40B4-BE49-F238E27FC236}">
                    <a16:creationId xmlns:a16="http://schemas.microsoft.com/office/drawing/2014/main" id="{89E3B988-562F-4DA4-8263-C8E712BA7A46}"/>
                  </a:ext>
                </a:extLst>
              </xdr:cNvPr>
              <xdr:cNvSpPr txBox="1"/>
            </xdr:nvSpPr>
            <xdr:spPr>
              <a:xfrm rot="16200000">
                <a:off x="5403785" y="23406089"/>
                <a:ext cx="1590998" cy="43360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1100" b="1">
                    <a:solidFill>
                      <a:srgbClr val="9BBB59">
                        <a:lumMod val="50000"/>
                      </a:srgbClr>
                    </a:solidFill>
                    <a:latin typeface="Arial"/>
                  </a:rPr>
                  <a:t>Living and Working Conditions</a:t>
                </a:r>
              </a:p>
            </xdr:txBody>
          </xdr:sp>
          <xdr:sp macro="" textlink="">
            <xdr:nvSpPr>
              <xdr:cNvPr id="119" name="TextBox 23">
                <a:extLst>
                  <a:ext uri="{FF2B5EF4-FFF2-40B4-BE49-F238E27FC236}">
                    <a16:creationId xmlns:a16="http://schemas.microsoft.com/office/drawing/2014/main" id="{4FFEFE13-2A5E-47B9-861E-F1B6BA72FCD2}"/>
                  </a:ext>
                </a:extLst>
              </xdr:cNvPr>
              <xdr:cNvSpPr txBox="1"/>
            </xdr:nvSpPr>
            <xdr:spPr>
              <a:xfrm rot="16200000">
                <a:off x="4597054" y="23825778"/>
                <a:ext cx="2258379" cy="26161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1100" b="1">
                    <a:solidFill>
                      <a:srgbClr val="8064A2">
                        <a:lumMod val="60000"/>
                        <a:lumOff val="40000"/>
                      </a:srgbClr>
                    </a:solidFill>
                    <a:latin typeface="Arial"/>
                  </a:rPr>
                  <a:t>Wider Conditions</a:t>
                </a:r>
              </a:p>
            </xdr:txBody>
          </xdr:sp>
          <xdr:sp macro="" textlink="">
            <xdr:nvSpPr>
              <xdr:cNvPr id="120" name="TextBox 24">
                <a:extLst>
                  <a:ext uri="{FF2B5EF4-FFF2-40B4-BE49-F238E27FC236}">
                    <a16:creationId xmlns:a16="http://schemas.microsoft.com/office/drawing/2014/main" id="{60BE991C-6FAF-4B2C-A0E5-6BFF0B3661A0}"/>
                  </a:ext>
                </a:extLst>
              </xdr:cNvPr>
              <xdr:cNvSpPr txBox="1"/>
            </xdr:nvSpPr>
            <xdr:spPr>
              <a:xfrm>
                <a:off x="7470859" y="22208167"/>
                <a:ext cx="886655" cy="21544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800" b="1">
                    <a:solidFill>
                      <a:srgbClr val="C00000"/>
                    </a:solidFill>
                    <a:latin typeface="Arial"/>
                  </a:rPr>
                  <a:t>Age</a:t>
                </a:r>
              </a:p>
            </xdr:txBody>
          </xdr:sp>
          <xdr:sp macro="" textlink="">
            <xdr:nvSpPr>
              <xdr:cNvPr id="121" name="TextBox 26">
                <a:extLst>
                  <a:ext uri="{FF2B5EF4-FFF2-40B4-BE49-F238E27FC236}">
                    <a16:creationId xmlns:a16="http://schemas.microsoft.com/office/drawing/2014/main" id="{A9BC6E74-2EDD-469D-BE0D-8EF935C7B619}"/>
                  </a:ext>
                </a:extLst>
              </xdr:cNvPr>
              <xdr:cNvSpPr txBox="1"/>
            </xdr:nvSpPr>
            <xdr:spPr>
              <a:xfrm>
                <a:off x="7730537" y="22420860"/>
                <a:ext cx="705227" cy="3379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800" b="1">
                    <a:solidFill>
                      <a:srgbClr val="C00000"/>
                    </a:solidFill>
                    <a:latin typeface="Arial"/>
                  </a:rPr>
                  <a:t>Hereditary Factors </a:t>
                </a:r>
              </a:p>
            </xdr:txBody>
          </xdr:sp>
          <xdr:sp macro="" textlink="">
            <xdr:nvSpPr>
              <xdr:cNvPr id="122" name="TextBox 27">
                <a:extLst>
                  <a:ext uri="{FF2B5EF4-FFF2-40B4-BE49-F238E27FC236}">
                    <a16:creationId xmlns:a16="http://schemas.microsoft.com/office/drawing/2014/main" id="{FC01EC82-0B1D-4F2E-BD47-377C65E0F2EF}"/>
                  </a:ext>
                </a:extLst>
              </xdr:cNvPr>
              <xdr:cNvSpPr txBox="1"/>
            </xdr:nvSpPr>
            <xdr:spPr>
              <a:xfrm>
                <a:off x="7409524" y="21831626"/>
                <a:ext cx="886655" cy="21544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800" b="1">
                    <a:solidFill>
                      <a:srgbClr val="F79646">
                        <a:lumMod val="50000"/>
                      </a:srgbClr>
                    </a:solidFill>
                    <a:latin typeface="Arial"/>
                  </a:rPr>
                  <a:t>Diet</a:t>
                </a:r>
              </a:p>
            </xdr:txBody>
          </xdr:sp>
          <xdr:sp macro="" textlink="">
            <xdr:nvSpPr>
              <xdr:cNvPr id="123" name="TextBox 28">
                <a:extLst>
                  <a:ext uri="{FF2B5EF4-FFF2-40B4-BE49-F238E27FC236}">
                    <a16:creationId xmlns:a16="http://schemas.microsoft.com/office/drawing/2014/main" id="{75FF2151-731E-470E-9E05-4EEB380BF7A7}"/>
                  </a:ext>
                </a:extLst>
              </xdr:cNvPr>
              <xdr:cNvSpPr txBox="1"/>
            </xdr:nvSpPr>
            <xdr:spPr>
              <a:xfrm rot="19140403">
                <a:off x="7114026" y="22005346"/>
                <a:ext cx="889377"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800" b="1">
                    <a:solidFill>
                      <a:srgbClr val="F79646">
                        <a:lumMod val="50000"/>
                      </a:srgbClr>
                    </a:solidFill>
                    <a:latin typeface="Arial"/>
                  </a:rPr>
                  <a:t>Physical Activity</a:t>
                </a:r>
              </a:p>
            </xdr:txBody>
          </xdr:sp>
          <xdr:sp macro="" textlink="">
            <xdr:nvSpPr>
              <xdr:cNvPr id="124" name="TextBox 29">
                <a:extLst>
                  <a:ext uri="{FF2B5EF4-FFF2-40B4-BE49-F238E27FC236}">
                    <a16:creationId xmlns:a16="http://schemas.microsoft.com/office/drawing/2014/main" id="{D6DA8027-B063-4F04-84DD-20930CBFABE6}"/>
                  </a:ext>
                </a:extLst>
              </xdr:cNvPr>
              <xdr:cNvSpPr txBox="1"/>
            </xdr:nvSpPr>
            <xdr:spPr>
              <a:xfrm rot="16200000">
                <a:off x="6798207" y="22706742"/>
                <a:ext cx="883934" cy="21544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800" b="1">
                    <a:solidFill>
                      <a:srgbClr val="F79646">
                        <a:lumMod val="50000"/>
                      </a:srgbClr>
                    </a:solidFill>
                    <a:latin typeface="Arial"/>
                  </a:rPr>
                  <a:t>Work</a:t>
                </a:r>
              </a:p>
            </xdr:txBody>
          </xdr:sp>
          <xdr:sp macro="" textlink="">
            <xdr:nvSpPr>
              <xdr:cNvPr id="125" name="TextBox 30">
                <a:extLst>
                  <a:ext uri="{FF2B5EF4-FFF2-40B4-BE49-F238E27FC236}">
                    <a16:creationId xmlns:a16="http://schemas.microsoft.com/office/drawing/2014/main" id="{623401E3-79C7-4D67-A4C7-AD4DE2C32C92}"/>
                  </a:ext>
                </a:extLst>
              </xdr:cNvPr>
              <xdr:cNvSpPr txBox="1"/>
            </xdr:nvSpPr>
            <xdr:spPr>
              <a:xfrm>
                <a:off x="7385177" y="21275151"/>
                <a:ext cx="970229" cy="21544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800" b="1">
                    <a:solidFill>
                      <a:srgbClr val="FFC000"/>
                    </a:solidFill>
                    <a:latin typeface="Arial"/>
                  </a:rPr>
                  <a:t>Neighbours </a:t>
                </a:r>
              </a:p>
            </xdr:txBody>
          </xdr:sp>
          <xdr:sp macro="" textlink="">
            <xdr:nvSpPr>
              <xdr:cNvPr id="126" name="TextBox 31">
                <a:extLst>
                  <a:ext uri="{FF2B5EF4-FFF2-40B4-BE49-F238E27FC236}">
                    <a16:creationId xmlns:a16="http://schemas.microsoft.com/office/drawing/2014/main" id="{9ADA4D84-4A39-42F1-89C8-833DEF8EDB5E}"/>
                  </a:ext>
                </a:extLst>
              </xdr:cNvPr>
              <xdr:cNvSpPr txBox="1"/>
            </xdr:nvSpPr>
            <xdr:spPr>
              <a:xfrm rot="17808134">
                <a:off x="6324611" y="22124103"/>
                <a:ext cx="883934" cy="21816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800" b="1">
                    <a:solidFill>
                      <a:srgbClr val="FFC000"/>
                    </a:solidFill>
                    <a:latin typeface="Arial"/>
                  </a:rPr>
                  <a:t>Friends</a:t>
                </a:r>
              </a:p>
            </xdr:txBody>
          </xdr:sp>
          <xdr:sp macro="" textlink="">
            <xdr:nvSpPr>
              <xdr:cNvPr id="127" name="TextBox 32">
                <a:extLst>
                  <a:ext uri="{FF2B5EF4-FFF2-40B4-BE49-F238E27FC236}">
                    <a16:creationId xmlns:a16="http://schemas.microsoft.com/office/drawing/2014/main" id="{7A6C4DA3-F21D-4D31-81DC-5993DEB74CD8}"/>
                  </a:ext>
                </a:extLst>
              </xdr:cNvPr>
              <xdr:cNvSpPr txBox="1"/>
            </xdr:nvSpPr>
            <xdr:spPr>
              <a:xfrm rot="16200000">
                <a:off x="6187362" y="22697816"/>
                <a:ext cx="967508" cy="21816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800" b="1">
                    <a:solidFill>
                      <a:srgbClr val="FFC000"/>
                    </a:solidFill>
                    <a:latin typeface="Arial"/>
                  </a:rPr>
                  <a:t>Family</a:t>
                </a:r>
              </a:p>
            </xdr:txBody>
          </xdr:sp>
          <xdr:sp macro="" textlink="">
            <xdr:nvSpPr>
              <xdr:cNvPr id="128" name="TextBox 33">
                <a:extLst>
                  <a:ext uri="{FF2B5EF4-FFF2-40B4-BE49-F238E27FC236}">
                    <a16:creationId xmlns:a16="http://schemas.microsoft.com/office/drawing/2014/main" id="{C4EEF879-13E8-40E2-AAE9-1715E6861979}"/>
                  </a:ext>
                </a:extLst>
              </xdr:cNvPr>
              <xdr:cNvSpPr txBox="1"/>
            </xdr:nvSpPr>
            <xdr:spPr>
              <a:xfrm>
                <a:off x="7419945" y="20718715"/>
                <a:ext cx="886655" cy="21544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800" b="1">
                    <a:solidFill>
                      <a:srgbClr val="9BBB59">
                        <a:lumMod val="50000"/>
                      </a:srgbClr>
                    </a:solidFill>
                    <a:latin typeface="Arial"/>
                  </a:rPr>
                  <a:t>Transport</a:t>
                </a:r>
              </a:p>
            </xdr:txBody>
          </xdr:sp>
          <xdr:sp macro="" textlink="">
            <xdr:nvSpPr>
              <xdr:cNvPr id="129" name="TextBox 34">
                <a:extLst>
                  <a:ext uri="{FF2B5EF4-FFF2-40B4-BE49-F238E27FC236}">
                    <a16:creationId xmlns:a16="http://schemas.microsoft.com/office/drawing/2014/main" id="{F1289A46-B190-40DA-A000-431EFCCCE5DA}"/>
                  </a:ext>
                </a:extLst>
              </xdr:cNvPr>
              <xdr:cNvSpPr txBox="1"/>
            </xdr:nvSpPr>
            <xdr:spPr>
              <a:xfrm rot="19809868">
                <a:off x="6592220" y="21014172"/>
                <a:ext cx="1054036" cy="21544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800" b="1">
                    <a:solidFill>
                      <a:srgbClr val="9BBB59">
                        <a:lumMod val="50000"/>
                      </a:srgbClr>
                    </a:solidFill>
                    <a:latin typeface="Arial"/>
                  </a:rPr>
                  <a:t>Housing</a:t>
                </a:r>
              </a:p>
            </xdr:txBody>
          </xdr:sp>
          <xdr:sp macro="" textlink="">
            <xdr:nvSpPr>
              <xdr:cNvPr id="130" name="TextBox 35">
                <a:extLst>
                  <a:ext uri="{FF2B5EF4-FFF2-40B4-BE49-F238E27FC236}">
                    <a16:creationId xmlns:a16="http://schemas.microsoft.com/office/drawing/2014/main" id="{FFB3915C-BA50-4DF4-AD47-4CFFD5615ACA}"/>
                  </a:ext>
                </a:extLst>
              </xdr:cNvPr>
              <xdr:cNvSpPr txBox="1"/>
            </xdr:nvSpPr>
            <xdr:spPr>
              <a:xfrm rot="17798467">
                <a:off x="5946100" y="21768609"/>
                <a:ext cx="892595"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800" b="1">
                    <a:solidFill>
                      <a:srgbClr val="9BBB59">
                        <a:lumMod val="50000"/>
                      </a:srgbClr>
                    </a:solidFill>
                    <a:latin typeface="Arial"/>
                  </a:rPr>
                  <a:t>Work Conditions</a:t>
                </a:r>
              </a:p>
            </xdr:txBody>
          </xdr:sp>
          <xdr:sp macro="" textlink="">
            <xdr:nvSpPr>
              <xdr:cNvPr id="131" name="TextBox 36">
                <a:extLst>
                  <a:ext uri="{FF2B5EF4-FFF2-40B4-BE49-F238E27FC236}">
                    <a16:creationId xmlns:a16="http://schemas.microsoft.com/office/drawing/2014/main" id="{F2C62826-5978-4535-9722-4A4C0ED4349A}"/>
                  </a:ext>
                </a:extLst>
              </xdr:cNvPr>
              <xdr:cNvSpPr txBox="1"/>
            </xdr:nvSpPr>
            <xdr:spPr>
              <a:xfrm rot="16200000">
                <a:off x="5775382" y="22376381"/>
                <a:ext cx="859372" cy="34127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800" b="1">
                    <a:solidFill>
                      <a:srgbClr val="9BBB59">
                        <a:lumMod val="50000"/>
                      </a:srgbClr>
                    </a:solidFill>
                    <a:latin typeface="Arial"/>
                  </a:rPr>
                  <a:t>Health Services</a:t>
                </a:r>
              </a:p>
            </xdr:txBody>
          </xdr:sp>
          <xdr:sp macro="" textlink="">
            <xdr:nvSpPr>
              <xdr:cNvPr id="132" name="TextBox 37">
                <a:extLst>
                  <a:ext uri="{FF2B5EF4-FFF2-40B4-BE49-F238E27FC236}">
                    <a16:creationId xmlns:a16="http://schemas.microsoft.com/office/drawing/2014/main" id="{29A9BED5-454E-4D7A-860D-A9AE2EA2A101}"/>
                  </a:ext>
                </a:extLst>
              </xdr:cNvPr>
              <xdr:cNvSpPr txBox="1"/>
            </xdr:nvSpPr>
            <xdr:spPr>
              <a:xfrm rot="16200000">
                <a:off x="5299524" y="22410854"/>
                <a:ext cx="859372" cy="21544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800" b="1">
                    <a:solidFill>
                      <a:srgbClr val="8064A2">
                        <a:lumMod val="60000"/>
                        <a:lumOff val="40000"/>
                      </a:srgbClr>
                    </a:solidFill>
                    <a:latin typeface="Arial"/>
                  </a:rPr>
                  <a:t>Land-use</a:t>
                </a:r>
              </a:p>
            </xdr:txBody>
          </xdr:sp>
          <xdr:sp macro="" textlink="">
            <xdr:nvSpPr>
              <xdr:cNvPr id="133" name="TextBox 38">
                <a:extLst>
                  <a:ext uri="{FF2B5EF4-FFF2-40B4-BE49-F238E27FC236}">
                    <a16:creationId xmlns:a16="http://schemas.microsoft.com/office/drawing/2014/main" id="{EC0A031C-D776-4615-923B-0E6F565E8935}"/>
                  </a:ext>
                </a:extLst>
              </xdr:cNvPr>
              <xdr:cNvSpPr txBox="1"/>
            </xdr:nvSpPr>
            <xdr:spPr>
              <a:xfrm rot="18628926">
                <a:off x="5960578" y="20946976"/>
                <a:ext cx="859372" cy="21544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800" b="1">
                    <a:solidFill>
                      <a:srgbClr val="8064A2">
                        <a:lumMod val="60000"/>
                        <a:lumOff val="40000"/>
                      </a:srgbClr>
                    </a:solidFill>
                    <a:latin typeface="Arial"/>
                  </a:rPr>
                  <a:t>Culture</a:t>
                </a:r>
              </a:p>
            </xdr:txBody>
          </xdr:sp>
          <xdr:sp macro="" textlink="">
            <xdr:nvSpPr>
              <xdr:cNvPr id="134" name="TextBox 39">
                <a:extLst>
                  <a:ext uri="{FF2B5EF4-FFF2-40B4-BE49-F238E27FC236}">
                    <a16:creationId xmlns:a16="http://schemas.microsoft.com/office/drawing/2014/main" id="{C4E28596-EBA1-4B83-8AA6-7F5F2587BA8C}"/>
                  </a:ext>
                </a:extLst>
              </xdr:cNvPr>
              <xdr:cNvSpPr txBox="1"/>
            </xdr:nvSpPr>
            <xdr:spPr>
              <a:xfrm rot="17580719">
                <a:off x="5506513" y="21538739"/>
                <a:ext cx="859372" cy="34127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800" b="1">
                    <a:solidFill>
                      <a:srgbClr val="8064A2">
                        <a:lumMod val="60000"/>
                        <a:lumOff val="40000"/>
                      </a:srgbClr>
                    </a:solidFill>
                    <a:latin typeface="Arial"/>
                  </a:rPr>
                  <a:t>Economic </a:t>
                </a:r>
              </a:p>
              <a:p>
                <a:pPr algn="ctr"/>
                <a:r>
                  <a:rPr lang="en-GB" sz="800" b="1">
                    <a:solidFill>
                      <a:srgbClr val="8064A2">
                        <a:lumMod val="60000"/>
                        <a:lumOff val="40000"/>
                      </a:srgbClr>
                    </a:solidFill>
                    <a:latin typeface="Arial"/>
                  </a:rPr>
                  <a:t>Climate</a:t>
                </a:r>
              </a:p>
            </xdr:txBody>
          </xdr:sp>
          <xdr:sp macro="" textlink="">
            <xdr:nvSpPr>
              <xdr:cNvPr id="135" name="TextBox 40">
                <a:extLst>
                  <a:ext uri="{FF2B5EF4-FFF2-40B4-BE49-F238E27FC236}">
                    <a16:creationId xmlns:a16="http://schemas.microsoft.com/office/drawing/2014/main" id="{F126ABEB-CF8B-4EFC-91D7-EA6754FF16FE}"/>
                  </a:ext>
                </a:extLst>
              </xdr:cNvPr>
              <xdr:cNvSpPr txBox="1"/>
            </xdr:nvSpPr>
            <xdr:spPr>
              <a:xfrm rot="19909826">
                <a:off x="6573053" y="20386706"/>
                <a:ext cx="864815"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800" b="1">
                    <a:solidFill>
                      <a:srgbClr val="8064A2">
                        <a:lumMod val="60000"/>
                        <a:lumOff val="40000"/>
                      </a:srgbClr>
                    </a:solidFill>
                    <a:latin typeface="Arial"/>
                  </a:rPr>
                  <a:t>Political Governance</a:t>
                </a:r>
              </a:p>
            </xdr:txBody>
          </xdr:sp>
          <xdr:sp macro="" textlink="">
            <xdr:nvSpPr>
              <xdr:cNvPr id="136" name="TextBox 41">
                <a:extLst>
                  <a:ext uri="{FF2B5EF4-FFF2-40B4-BE49-F238E27FC236}">
                    <a16:creationId xmlns:a16="http://schemas.microsoft.com/office/drawing/2014/main" id="{011BD8E0-B595-488A-84EC-9760AFA5CA2D}"/>
                  </a:ext>
                </a:extLst>
              </xdr:cNvPr>
              <xdr:cNvSpPr txBox="1"/>
            </xdr:nvSpPr>
            <xdr:spPr>
              <a:xfrm>
                <a:off x="7533905" y="20091906"/>
                <a:ext cx="862093"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800" b="1">
                    <a:solidFill>
                      <a:srgbClr val="8064A2">
                        <a:lumMod val="60000"/>
                        <a:lumOff val="40000"/>
                      </a:srgbClr>
                    </a:solidFill>
                    <a:latin typeface="Arial"/>
                  </a:rPr>
                  <a:t>Income Equality</a:t>
                </a:r>
              </a:p>
            </xdr:txBody>
          </xdr:sp>
          <xdr:sp macro="" textlink="">
            <xdr:nvSpPr>
              <xdr:cNvPr id="137" name="TextBox 42">
                <a:extLst>
                  <a:ext uri="{FF2B5EF4-FFF2-40B4-BE49-F238E27FC236}">
                    <a16:creationId xmlns:a16="http://schemas.microsoft.com/office/drawing/2014/main" id="{7E9E5491-B9DA-40B1-B3C7-EE2C95ABB0B3}"/>
                  </a:ext>
                </a:extLst>
              </xdr:cNvPr>
              <xdr:cNvSpPr txBox="1"/>
            </xdr:nvSpPr>
            <xdr:spPr>
              <a:xfrm rot="18744798">
                <a:off x="6355114" y="21292336"/>
                <a:ext cx="892595" cy="21816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800" b="1">
                    <a:solidFill>
                      <a:srgbClr val="9BBB59">
                        <a:lumMod val="50000"/>
                      </a:srgbClr>
                    </a:solidFill>
                    <a:latin typeface="Arial"/>
                  </a:rPr>
                  <a:t>Schools</a:t>
                </a:r>
              </a:p>
            </xdr:txBody>
          </xdr:sp>
          <xdr:sp macro="" textlink="">
            <xdr:nvSpPr>
              <xdr:cNvPr id="138" name="TextBox 43">
                <a:extLst>
                  <a:ext uri="{FF2B5EF4-FFF2-40B4-BE49-F238E27FC236}">
                    <a16:creationId xmlns:a16="http://schemas.microsoft.com/office/drawing/2014/main" id="{BB9AF629-E4D2-4EC5-896C-7AFA00E13442}"/>
                  </a:ext>
                </a:extLst>
              </xdr:cNvPr>
              <xdr:cNvSpPr txBox="1"/>
            </xdr:nvSpPr>
            <xdr:spPr>
              <a:xfrm rot="19405257">
                <a:off x="6851033" y="21460943"/>
                <a:ext cx="97023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800" b="1">
                    <a:solidFill>
                      <a:srgbClr val="FFC000"/>
                    </a:solidFill>
                    <a:latin typeface="Arial"/>
                  </a:rPr>
                  <a:t>Work Colleagues </a:t>
                </a:r>
              </a:p>
            </xdr:txBody>
          </xdr:sp>
        </xdr:grpSp>
      </xdr:grpSp>
    </xdr:grpSp>
    <xdr:clientData/>
  </xdr:twoCellAnchor>
  <xdr:twoCellAnchor>
    <xdr:from>
      <xdr:col>14</xdr:col>
      <xdr:colOff>541813</xdr:colOff>
      <xdr:row>27</xdr:row>
      <xdr:rowOff>13607</xdr:rowOff>
    </xdr:from>
    <xdr:to>
      <xdr:col>30</xdr:col>
      <xdr:colOff>433165</xdr:colOff>
      <xdr:row>57</xdr:row>
      <xdr:rowOff>85192</xdr:rowOff>
    </xdr:to>
    <xdr:grpSp>
      <xdr:nvGrpSpPr>
        <xdr:cNvPr id="144" name="Group 143">
          <a:extLst>
            <a:ext uri="{FF2B5EF4-FFF2-40B4-BE49-F238E27FC236}">
              <a16:creationId xmlns:a16="http://schemas.microsoft.com/office/drawing/2014/main" id="{80986427-0F38-42A9-9D8B-1B03E53D52F6}"/>
            </a:ext>
          </a:extLst>
        </xdr:cNvPr>
        <xdr:cNvGrpSpPr/>
      </xdr:nvGrpSpPr>
      <xdr:grpSpPr>
        <a:xfrm>
          <a:off x="10428763" y="5109482"/>
          <a:ext cx="9644952" cy="5548460"/>
          <a:chOff x="6574723" y="17553214"/>
          <a:chExt cx="9688524" cy="5841014"/>
        </a:xfrm>
      </xdr:grpSpPr>
      <xdr:graphicFrame macro="">
        <xdr:nvGraphicFramePr>
          <xdr:cNvPr id="145" name="Chart 144">
            <a:extLst>
              <a:ext uri="{FF2B5EF4-FFF2-40B4-BE49-F238E27FC236}">
                <a16:creationId xmlns:a16="http://schemas.microsoft.com/office/drawing/2014/main" id="{3B2A78CF-D3FA-44E8-9167-68523897C8F3}"/>
              </a:ext>
            </a:extLst>
          </xdr:cNvPr>
          <xdr:cNvGraphicFramePr>
            <a:graphicFrameLocks/>
          </xdr:cNvGraphicFramePr>
        </xdr:nvGraphicFramePr>
        <xdr:xfrm>
          <a:off x="11694743" y="17733303"/>
          <a:ext cx="4568504" cy="3044791"/>
        </xdr:xfrm>
        <a:graphic>
          <a:graphicData uri="http://schemas.openxmlformats.org/drawingml/2006/chart">
            <c:chart xmlns:c="http://schemas.openxmlformats.org/drawingml/2006/chart" xmlns:r="http://schemas.openxmlformats.org/officeDocument/2006/relationships" r:id="rId13"/>
          </a:graphicData>
        </a:graphic>
      </xdr:graphicFrame>
      <xdr:grpSp>
        <xdr:nvGrpSpPr>
          <xdr:cNvPr id="146" name="Group 145">
            <a:extLst>
              <a:ext uri="{FF2B5EF4-FFF2-40B4-BE49-F238E27FC236}">
                <a16:creationId xmlns:a16="http://schemas.microsoft.com/office/drawing/2014/main" id="{2E337B7D-340B-439D-9AA6-DEC6B0FA9EF1}"/>
              </a:ext>
            </a:extLst>
          </xdr:cNvPr>
          <xdr:cNvGrpSpPr/>
        </xdr:nvGrpSpPr>
        <xdr:grpSpPr>
          <a:xfrm>
            <a:off x="6574723" y="17553214"/>
            <a:ext cx="9581207" cy="5841014"/>
            <a:chOff x="5160817" y="17475282"/>
            <a:chExt cx="9482370" cy="5841014"/>
          </a:xfrm>
        </xdr:grpSpPr>
        <xdr:sp macro="" textlink="">
          <xdr:nvSpPr>
            <xdr:cNvPr id="147" name="Rectangle 146">
              <a:extLst>
                <a:ext uri="{FF2B5EF4-FFF2-40B4-BE49-F238E27FC236}">
                  <a16:creationId xmlns:a16="http://schemas.microsoft.com/office/drawing/2014/main" id="{BE34C60E-2BE3-4F35-AA71-50B98D869632}"/>
                </a:ext>
              </a:extLst>
            </xdr:cNvPr>
            <xdr:cNvSpPr/>
          </xdr:nvSpPr>
          <xdr:spPr>
            <a:xfrm>
              <a:off x="5160817" y="17475282"/>
              <a:ext cx="9482370" cy="4865173"/>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aphicFrame macro="">
          <xdr:nvGraphicFramePr>
            <xdr:cNvPr id="148" name="Chart 147">
              <a:extLst>
                <a:ext uri="{FF2B5EF4-FFF2-40B4-BE49-F238E27FC236}">
                  <a16:creationId xmlns:a16="http://schemas.microsoft.com/office/drawing/2014/main" id="{2D632D35-E6DC-4CDB-8EC6-6B47904C6A1D}"/>
                </a:ext>
              </a:extLst>
            </xdr:cNvPr>
            <xdr:cNvGraphicFramePr/>
          </xdr:nvGraphicFramePr>
          <xdr:xfrm>
            <a:off x="7972456" y="17651307"/>
            <a:ext cx="4207019" cy="3044791"/>
          </xdr:xfrm>
          <a:graphic>
            <a:graphicData uri="http://schemas.openxmlformats.org/drawingml/2006/chart">
              <c:chart xmlns:c="http://schemas.openxmlformats.org/drawingml/2006/chart" xmlns:r="http://schemas.openxmlformats.org/officeDocument/2006/relationships" r:id="rId14"/>
            </a:graphicData>
          </a:graphic>
        </xdr:graphicFrame>
        <xdr:sp macro="" textlink="">
          <xdr:nvSpPr>
            <xdr:cNvPr id="149" name="Rounded Rectangle 77">
              <a:extLst>
                <a:ext uri="{FF2B5EF4-FFF2-40B4-BE49-F238E27FC236}">
                  <a16:creationId xmlns:a16="http://schemas.microsoft.com/office/drawing/2014/main" id="{69E2077D-3994-4887-858B-4D02D76709D9}"/>
                </a:ext>
              </a:extLst>
            </xdr:cNvPr>
            <xdr:cNvSpPr/>
          </xdr:nvSpPr>
          <xdr:spPr>
            <a:xfrm>
              <a:off x="8072746" y="20005952"/>
              <a:ext cx="6422632" cy="553202"/>
            </a:xfrm>
            <a:prstGeom prst="rect">
              <a:avLst/>
            </a:prstGeom>
            <a:noFill/>
            <a:ln w="9525" cap="flat" cmpd="sng" algn="ctr">
              <a:solidFill>
                <a:srgbClr val="C00000"/>
              </a:solid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prstClr val="white"/>
                </a:solidFill>
                <a:effectLst/>
                <a:uLnTx/>
                <a:uFillTx/>
                <a:latin typeface="Arial"/>
                <a:ea typeface="+mn-ea"/>
                <a:cs typeface="+mn-cs"/>
              </a:endParaRPr>
            </a:p>
          </xdr:txBody>
        </xdr:sp>
        <xdr:sp macro="" textlink="">
          <xdr:nvSpPr>
            <xdr:cNvPr id="150" name="Rounded Rectangle 78">
              <a:extLst>
                <a:ext uri="{FF2B5EF4-FFF2-40B4-BE49-F238E27FC236}">
                  <a16:creationId xmlns:a16="http://schemas.microsoft.com/office/drawing/2014/main" id="{C9DDE492-4A1E-4EC6-A57C-6BC6899A1BA7}"/>
                </a:ext>
              </a:extLst>
            </xdr:cNvPr>
            <xdr:cNvSpPr/>
          </xdr:nvSpPr>
          <xdr:spPr>
            <a:xfrm>
              <a:off x="8058142" y="19460502"/>
              <a:ext cx="6435524" cy="545450"/>
            </a:xfrm>
            <a:prstGeom prst="rect">
              <a:avLst/>
            </a:prstGeom>
            <a:noFill/>
            <a:ln w="9525" cap="flat" cmpd="sng" algn="ctr">
              <a:solidFill>
                <a:srgbClr val="F79646">
                  <a:lumMod val="50000"/>
                </a:srgbClr>
              </a:solid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prstClr val="white"/>
                </a:solidFill>
                <a:effectLst/>
                <a:uLnTx/>
                <a:uFillTx/>
                <a:latin typeface="Arial"/>
                <a:ea typeface="+mn-ea"/>
                <a:cs typeface="+mn-cs"/>
              </a:endParaRPr>
            </a:p>
          </xdr:txBody>
        </xdr:sp>
        <xdr:sp macro="" textlink="">
          <xdr:nvSpPr>
            <xdr:cNvPr id="151" name="Rounded Rectangle 79">
              <a:extLst>
                <a:ext uri="{FF2B5EF4-FFF2-40B4-BE49-F238E27FC236}">
                  <a16:creationId xmlns:a16="http://schemas.microsoft.com/office/drawing/2014/main" id="{2E3182DF-4A05-4571-A49B-12C641558F4D}"/>
                </a:ext>
              </a:extLst>
            </xdr:cNvPr>
            <xdr:cNvSpPr/>
          </xdr:nvSpPr>
          <xdr:spPr>
            <a:xfrm>
              <a:off x="8087352" y="18902856"/>
              <a:ext cx="6402194" cy="549519"/>
            </a:xfrm>
            <a:prstGeom prst="rect">
              <a:avLst/>
            </a:prstGeom>
            <a:noFill/>
            <a:ln w="9525" cap="flat" cmpd="sng" algn="ctr">
              <a:solidFill>
                <a:srgbClr val="FFC000"/>
              </a:solid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prstClr val="white"/>
                </a:solidFill>
                <a:effectLst/>
                <a:uLnTx/>
                <a:uFillTx/>
                <a:latin typeface="Arial"/>
                <a:ea typeface="+mn-ea"/>
                <a:cs typeface="+mn-cs"/>
              </a:endParaRPr>
            </a:p>
          </xdr:txBody>
        </xdr:sp>
        <xdr:sp macro="" textlink="">
          <xdr:nvSpPr>
            <xdr:cNvPr id="152" name="Rounded Rectangle 80">
              <a:extLst>
                <a:ext uri="{FF2B5EF4-FFF2-40B4-BE49-F238E27FC236}">
                  <a16:creationId xmlns:a16="http://schemas.microsoft.com/office/drawing/2014/main" id="{3DF69027-1518-471B-8FDB-703CC0627609}"/>
                </a:ext>
              </a:extLst>
            </xdr:cNvPr>
            <xdr:cNvSpPr/>
          </xdr:nvSpPr>
          <xdr:spPr>
            <a:xfrm>
              <a:off x="8072747" y="18346009"/>
              <a:ext cx="6415939" cy="549519"/>
            </a:xfrm>
            <a:prstGeom prst="rect">
              <a:avLst/>
            </a:prstGeom>
            <a:noFill/>
            <a:ln w="9525" cap="flat" cmpd="sng" algn="ctr">
              <a:solidFill>
                <a:srgbClr val="9BBB59">
                  <a:lumMod val="50000"/>
                </a:srgbClr>
              </a:solid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prstClr val="white"/>
                </a:solidFill>
                <a:effectLst/>
                <a:uLnTx/>
                <a:uFillTx/>
                <a:latin typeface="Arial"/>
                <a:ea typeface="+mn-ea"/>
                <a:cs typeface="+mn-cs"/>
              </a:endParaRPr>
            </a:p>
          </xdr:txBody>
        </xdr:sp>
        <xdr:sp macro="" textlink="">
          <xdr:nvSpPr>
            <xdr:cNvPr id="153" name="Rounded Rectangle 81">
              <a:extLst>
                <a:ext uri="{FF2B5EF4-FFF2-40B4-BE49-F238E27FC236}">
                  <a16:creationId xmlns:a16="http://schemas.microsoft.com/office/drawing/2014/main" id="{53638662-88D2-4658-8764-AA91180C62C9}"/>
                </a:ext>
              </a:extLst>
            </xdr:cNvPr>
            <xdr:cNvSpPr/>
          </xdr:nvSpPr>
          <xdr:spPr>
            <a:xfrm>
              <a:off x="8072745" y="17789164"/>
              <a:ext cx="6415940" cy="556846"/>
            </a:xfrm>
            <a:prstGeom prst="rect">
              <a:avLst/>
            </a:prstGeom>
            <a:noFill/>
            <a:ln w="9525" cap="flat" cmpd="sng" algn="ctr">
              <a:solidFill>
                <a:srgbClr val="7030A0"/>
              </a:solidFill>
              <a:prstDash val="solid"/>
            </a:ln>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prstClr val="white"/>
                </a:solidFill>
                <a:effectLst/>
                <a:uLnTx/>
                <a:uFillTx/>
                <a:latin typeface="Arial"/>
                <a:ea typeface="+mn-ea"/>
                <a:cs typeface="+mn-cs"/>
              </a:endParaRPr>
            </a:p>
          </xdr:txBody>
        </xdr:sp>
        <xdr:grpSp>
          <xdr:nvGrpSpPr>
            <xdr:cNvPr id="154" name="Group 153">
              <a:extLst>
                <a:ext uri="{FF2B5EF4-FFF2-40B4-BE49-F238E27FC236}">
                  <a16:creationId xmlns:a16="http://schemas.microsoft.com/office/drawing/2014/main" id="{98B88F3C-41C2-45B4-AB73-3517050A742C}"/>
                </a:ext>
              </a:extLst>
            </xdr:cNvPr>
            <xdr:cNvGrpSpPr/>
          </xdr:nvGrpSpPr>
          <xdr:grpSpPr>
            <a:xfrm>
              <a:off x="5355033" y="17780143"/>
              <a:ext cx="5645728" cy="5536153"/>
              <a:chOff x="5483679" y="19969655"/>
              <a:chExt cx="5701393" cy="5536153"/>
            </a:xfrm>
          </xdr:grpSpPr>
          <xdr:grpSp>
            <xdr:nvGrpSpPr>
              <xdr:cNvPr id="155" name="Group 154">
                <a:extLst>
                  <a:ext uri="{FF2B5EF4-FFF2-40B4-BE49-F238E27FC236}">
                    <a16:creationId xmlns:a16="http://schemas.microsoft.com/office/drawing/2014/main" id="{C2C810B7-B2F5-471D-A710-9797094A2C7D}"/>
                  </a:ext>
                </a:extLst>
              </xdr:cNvPr>
              <xdr:cNvGrpSpPr/>
            </xdr:nvGrpSpPr>
            <xdr:grpSpPr>
              <a:xfrm>
                <a:off x="5483679" y="19969655"/>
                <a:ext cx="5701393" cy="5536153"/>
                <a:chOff x="0" y="614853"/>
                <a:chExt cx="5676900" cy="5536153"/>
              </a:xfrm>
            </xdr:grpSpPr>
            <xdr:sp macro="" textlink="">
              <xdr:nvSpPr>
                <xdr:cNvPr id="180" name="Pie 8">
                  <a:extLst>
                    <a:ext uri="{FF2B5EF4-FFF2-40B4-BE49-F238E27FC236}">
                      <a16:creationId xmlns:a16="http://schemas.microsoft.com/office/drawing/2014/main" id="{ABDAA873-24DD-40C7-8908-213BBD3683FB}"/>
                    </a:ext>
                  </a:extLst>
                </xdr:cNvPr>
                <xdr:cNvSpPr/>
              </xdr:nvSpPr>
              <xdr:spPr>
                <a:xfrm>
                  <a:off x="0" y="614853"/>
                  <a:ext cx="5676900" cy="5536153"/>
                </a:xfrm>
                <a:prstGeom prst="pie">
                  <a:avLst>
                    <a:gd name="adj1" fmla="val 10706495"/>
                    <a:gd name="adj2" fmla="val 16200000"/>
                  </a:avLst>
                </a:prstGeom>
                <a:solidFill>
                  <a:srgbClr val="8064A2">
                    <a:lumMod val="20000"/>
                    <a:lumOff val="80000"/>
                  </a:srgbClr>
                </a:solidFill>
                <a:ln w="9525" cap="flat" cmpd="sng" algn="ctr">
                  <a:solidFill>
                    <a:srgbClr val="8064A2">
                      <a:lumMod val="75000"/>
                    </a:srgbClr>
                  </a:solidFill>
                  <a:prstDash val="solid"/>
                </a:ln>
                <a:effectLst>
                  <a:outerShdw blurRad="40000" dist="23000" dir="5400000" rotWithShape="0">
                    <a:srgbClr val="000000">
                      <a:alpha val="35000"/>
                    </a:srgbClr>
                  </a:outerShdw>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prstClr val="black"/>
                    </a:solidFill>
                    <a:effectLst/>
                    <a:uLnTx/>
                    <a:uFillTx/>
                    <a:latin typeface="Arial"/>
                    <a:ea typeface="+mn-ea"/>
                    <a:cs typeface="+mn-cs"/>
                  </a:endParaRPr>
                </a:p>
              </xdr:txBody>
            </xdr:sp>
            <xdr:sp macro="" textlink="">
              <xdr:nvSpPr>
                <xdr:cNvPr id="181" name="Pie 69">
                  <a:extLst>
                    <a:ext uri="{FF2B5EF4-FFF2-40B4-BE49-F238E27FC236}">
                      <a16:creationId xmlns:a16="http://schemas.microsoft.com/office/drawing/2014/main" id="{45EA8C45-84CF-4C51-A97B-5FD04C159A86}"/>
                    </a:ext>
                  </a:extLst>
                </xdr:cNvPr>
                <xdr:cNvSpPr/>
              </xdr:nvSpPr>
              <xdr:spPr>
                <a:xfrm>
                  <a:off x="466725" y="1180113"/>
                  <a:ext cx="4744341" cy="4413674"/>
                </a:xfrm>
                <a:prstGeom prst="pie">
                  <a:avLst>
                    <a:gd name="adj1" fmla="val 10716091"/>
                    <a:gd name="adj2" fmla="val 16200000"/>
                  </a:avLst>
                </a:prstGeom>
                <a:solidFill>
                  <a:srgbClr val="92D050"/>
                </a:solidFill>
                <a:ln w="9525" cap="flat" cmpd="sng" algn="ctr">
                  <a:solidFill>
                    <a:srgbClr val="9BBB59">
                      <a:lumMod val="50000"/>
                    </a:srgbClr>
                  </a:solidFill>
                  <a:prstDash val="solid"/>
                </a:ln>
                <a:effectLst>
                  <a:outerShdw blurRad="40000" dist="23000" dir="5400000" rotWithShape="0">
                    <a:srgbClr val="000000">
                      <a:alpha val="35000"/>
                    </a:srgbClr>
                  </a:outerShdw>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prstClr val="black"/>
                    </a:solidFill>
                    <a:effectLst/>
                    <a:uLnTx/>
                    <a:uFillTx/>
                    <a:latin typeface="Arial"/>
                    <a:ea typeface="+mn-ea"/>
                    <a:cs typeface="+mn-cs"/>
                  </a:endParaRPr>
                </a:p>
              </xdr:txBody>
            </xdr:sp>
            <xdr:sp macro="" textlink="">
              <xdr:nvSpPr>
                <xdr:cNvPr id="182" name="Pie 70">
                  <a:extLst>
                    <a:ext uri="{FF2B5EF4-FFF2-40B4-BE49-F238E27FC236}">
                      <a16:creationId xmlns:a16="http://schemas.microsoft.com/office/drawing/2014/main" id="{2993B284-18AD-4719-B73E-78014F474684}"/>
                    </a:ext>
                  </a:extLst>
                </xdr:cNvPr>
                <xdr:cNvSpPr/>
              </xdr:nvSpPr>
              <xdr:spPr>
                <a:xfrm>
                  <a:off x="898323" y="1724352"/>
                  <a:ext cx="3867594" cy="3316785"/>
                </a:xfrm>
                <a:prstGeom prst="pie">
                  <a:avLst>
                    <a:gd name="adj1" fmla="val 10721540"/>
                    <a:gd name="adj2" fmla="val 16200000"/>
                  </a:avLst>
                </a:prstGeom>
                <a:solidFill>
                  <a:srgbClr val="FFFF00"/>
                </a:solidFill>
                <a:ln w="9525" cap="flat" cmpd="sng" algn="ctr">
                  <a:solidFill>
                    <a:srgbClr val="F79646">
                      <a:lumMod val="40000"/>
                      <a:lumOff val="60000"/>
                    </a:srgbClr>
                  </a:solidFill>
                  <a:prstDash val="solid"/>
                </a:ln>
                <a:effectLst>
                  <a:outerShdw blurRad="40000" dist="23000" dir="5400000" rotWithShape="0">
                    <a:srgbClr val="000000">
                      <a:alpha val="35000"/>
                    </a:srgbClr>
                  </a:outerShdw>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prstClr val="black"/>
                    </a:solidFill>
                    <a:effectLst/>
                    <a:uLnTx/>
                    <a:uFillTx/>
                    <a:latin typeface="Arial"/>
                    <a:ea typeface="+mn-ea"/>
                    <a:cs typeface="+mn-cs"/>
                  </a:endParaRPr>
                </a:p>
              </xdr:txBody>
            </xdr:sp>
            <xdr:sp macro="" textlink="">
              <xdr:nvSpPr>
                <xdr:cNvPr id="183" name="Pie 71">
                  <a:extLst>
                    <a:ext uri="{FF2B5EF4-FFF2-40B4-BE49-F238E27FC236}">
                      <a16:creationId xmlns:a16="http://schemas.microsoft.com/office/drawing/2014/main" id="{3ED93235-940B-439D-9398-454C06051488}"/>
                    </a:ext>
                  </a:extLst>
                </xdr:cNvPr>
                <xdr:cNvSpPr/>
              </xdr:nvSpPr>
              <xdr:spPr>
                <a:xfrm>
                  <a:off x="1420878" y="2292403"/>
                  <a:ext cx="2837416" cy="2197797"/>
                </a:xfrm>
                <a:prstGeom prst="pie">
                  <a:avLst>
                    <a:gd name="adj1" fmla="val 10725599"/>
                    <a:gd name="adj2" fmla="val 16200000"/>
                  </a:avLst>
                </a:prstGeom>
                <a:solidFill>
                  <a:srgbClr val="F79646">
                    <a:lumMod val="75000"/>
                  </a:srgbClr>
                </a:solidFill>
                <a:ln w="9525" cap="flat" cmpd="sng" algn="ctr">
                  <a:solidFill>
                    <a:srgbClr val="F79646">
                      <a:lumMod val="50000"/>
                    </a:srgbClr>
                  </a:solidFill>
                  <a:prstDash val="solid"/>
                </a:ln>
                <a:effectLst>
                  <a:outerShdw blurRad="40000" dist="23000" dir="5400000" rotWithShape="0">
                    <a:srgbClr val="000000">
                      <a:alpha val="35000"/>
                    </a:srgbClr>
                  </a:outerShdw>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prstClr val="black"/>
                    </a:solidFill>
                    <a:effectLst/>
                    <a:uLnTx/>
                    <a:uFillTx/>
                    <a:latin typeface="Arial"/>
                    <a:ea typeface="+mn-ea"/>
                    <a:cs typeface="+mn-cs"/>
                  </a:endParaRPr>
                </a:p>
              </xdr:txBody>
            </xdr:sp>
            <xdr:sp macro="" textlink="">
              <xdr:nvSpPr>
                <xdr:cNvPr id="184" name="Pie 72">
                  <a:extLst>
                    <a:ext uri="{FF2B5EF4-FFF2-40B4-BE49-F238E27FC236}">
                      <a16:creationId xmlns:a16="http://schemas.microsoft.com/office/drawing/2014/main" id="{1FBDDFB0-53E7-4E0F-9D0E-28AF3EB28135}"/>
                    </a:ext>
                  </a:extLst>
                </xdr:cNvPr>
                <xdr:cNvSpPr/>
              </xdr:nvSpPr>
              <xdr:spPr>
                <a:xfrm>
                  <a:off x="2054921" y="2826502"/>
                  <a:ext cx="1595373" cy="1097053"/>
                </a:xfrm>
                <a:prstGeom prst="pie">
                  <a:avLst>
                    <a:gd name="adj1" fmla="val 10695480"/>
                    <a:gd name="adj2" fmla="val 16200000"/>
                  </a:avLst>
                </a:prstGeom>
                <a:solidFill>
                  <a:srgbClr val="FF0000"/>
                </a:solidFill>
                <a:ln w="9525" cap="flat" cmpd="sng" algn="ctr">
                  <a:solidFill>
                    <a:srgbClr val="C00000"/>
                  </a:solidFill>
                  <a:prstDash val="solid"/>
                </a:ln>
                <a:effectLst>
                  <a:outerShdw blurRad="40000" dist="23000" dir="5400000" rotWithShape="0">
                    <a:srgbClr val="000000">
                      <a:alpha val="35000"/>
                    </a:srgbClr>
                  </a:outerShdw>
                </a:effectLst>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GB" sz="1800" b="0" i="0" u="none" strike="noStrike" kern="0" cap="none" spc="0" normalizeH="0" baseline="0">
                    <a:ln>
                      <a:noFill/>
                    </a:ln>
                    <a:solidFill>
                      <a:prstClr val="black"/>
                    </a:solidFill>
                    <a:effectLst/>
                    <a:uLnTx/>
                    <a:uFillTx/>
                    <a:latin typeface="Arial"/>
                    <a:ea typeface="+mn-ea"/>
                    <a:cs typeface="+mn-cs"/>
                  </a:endParaRPr>
                </a:p>
              </xdr:txBody>
            </xdr:sp>
          </xdr:grpSp>
          <xdr:sp macro="" textlink="">
            <xdr:nvSpPr>
              <xdr:cNvPr id="156" name="TextBox 19">
                <a:extLst>
                  <a:ext uri="{FF2B5EF4-FFF2-40B4-BE49-F238E27FC236}">
                    <a16:creationId xmlns:a16="http://schemas.microsoft.com/office/drawing/2014/main" id="{54F6D4B8-D424-442D-B37F-52DF0DD6C799}"/>
                  </a:ext>
                </a:extLst>
              </xdr:cNvPr>
              <xdr:cNvSpPr txBox="1"/>
            </xdr:nvSpPr>
            <xdr:spPr>
              <a:xfrm rot="16200000">
                <a:off x="7565785" y="23019425"/>
                <a:ext cx="883934" cy="43360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1100" b="1">
                    <a:solidFill>
                      <a:srgbClr val="C00000"/>
                    </a:solidFill>
                    <a:latin typeface="Arial"/>
                  </a:rPr>
                  <a:t>Biological Factors</a:t>
                </a:r>
              </a:p>
            </xdr:txBody>
          </xdr:sp>
          <xdr:sp macro="" textlink="">
            <xdr:nvSpPr>
              <xdr:cNvPr id="157" name="TextBox 20">
                <a:extLst>
                  <a:ext uri="{FF2B5EF4-FFF2-40B4-BE49-F238E27FC236}">
                    <a16:creationId xmlns:a16="http://schemas.microsoft.com/office/drawing/2014/main" id="{CF0442F1-08AB-405D-A4A8-7CBCEE8E5030}"/>
                  </a:ext>
                </a:extLst>
              </xdr:cNvPr>
              <xdr:cNvSpPr txBox="1"/>
            </xdr:nvSpPr>
            <xdr:spPr>
              <a:xfrm rot="16200000">
                <a:off x="6465476" y="23381240"/>
                <a:ext cx="1590998" cy="43360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1100" b="1">
                    <a:solidFill>
                      <a:srgbClr val="F79646">
                        <a:lumMod val="50000"/>
                      </a:srgbClr>
                    </a:solidFill>
                    <a:latin typeface="Arial"/>
                  </a:rPr>
                  <a:t>Individual Lifestyle Factors</a:t>
                </a:r>
              </a:p>
            </xdr:txBody>
          </xdr:sp>
          <xdr:sp macro="" textlink="">
            <xdr:nvSpPr>
              <xdr:cNvPr id="158" name="TextBox 21">
                <a:extLst>
                  <a:ext uri="{FF2B5EF4-FFF2-40B4-BE49-F238E27FC236}">
                    <a16:creationId xmlns:a16="http://schemas.microsoft.com/office/drawing/2014/main" id="{7E513AE8-B1E4-4CDC-97AA-8EE841DE6057}"/>
                  </a:ext>
                </a:extLst>
              </xdr:cNvPr>
              <xdr:cNvSpPr txBox="1"/>
            </xdr:nvSpPr>
            <xdr:spPr>
              <a:xfrm rot="16200000">
                <a:off x="5871854" y="23389524"/>
                <a:ext cx="1590998" cy="43360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1100" b="1">
                    <a:solidFill>
                      <a:srgbClr val="FFC000"/>
                    </a:solidFill>
                    <a:latin typeface="Arial"/>
                  </a:rPr>
                  <a:t>Social and Community Factors</a:t>
                </a:r>
              </a:p>
            </xdr:txBody>
          </xdr:sp>
          <xdr:sp macro="" textlink="">
            <xdr:nvSpPr>
              <xdr:cNvPr id="159" name="TextBox 22">
                <a:extLst>
                  <a:ext uri="{FF2B5EF4-FFF2-40B4-BE49-F238E27FC236}">
                    <a16:creationId xmlns:a16="http://schemas.microsoft.com/office/drawing/2014/main" id="{0224F5DD-BAFC-4D35-A4D7-75CBDA95958B}"/>
                  </a:ext>
                </a:extLst>
              </xdr:cNvPr>
              <xdr:cNvSpPr txBox="1"/>
            </xdr:nvSpPr>
            <xdr:spPr>
              <a:xfrm rot="16200000">
                <a:off x="5403785" y="23406089"/>
                <a:ext cx="1590998" cy="43360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1100" b="1">
                    <a:solidFill>
                      <a:srgbClr val="9BBB59">
                        <a:lumMod val="50000"/>
                      </a:srgbClr>
                    </a:solidFill>
                    <a:latin typeface="Arial"/>
                  </a:rPr>
                  <a:t>Living and Working Conditions</a:t>
                </a:r>
              </a:p>
            </xdr:txBody>
          </xdr:sp>
          <xdr:sp macro="" textlink="">
            <xdr:nvSpPr>
              <xdr:cNvPr id="160" name="TextBox 23">
                <a:extLst>
                  <a:ext uri="{FF2B5EF4-FFF2-40B4-BE49-F238E27FC236}">
                    <a16:creationId xmlns:a16="http://schemas.microsoft.com/office/drawing/2014/main" id="{C19C2004-4EE2-4E68-96CE-C21538E49779}"/>
                  </a:ext>
                </a:extLst>
              </xdr:cNvPr>
              <xdr:cNvSpPr txBox="1"/>
            </xdr:nvSpPr>
            <xdr:spPr>
              <a:xfrm rot="16200000">
                <a:off x="4597054" y="23825778"/>
                <a:ext cx="2258379" cy="26161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1100" b="1">
                    <a:solidFill>
                      <a:srgbClr val="8064A2">
                        <a:lumMod val="60000"/>
                        <a:lumOff val="40000"/>
                      </a:srgbClr>
                    </a:solidFill>
                    <a:latin typeface="Arial"/>
                  </a:rPr>
                  <a:t>Wider Conditions</a:t>
                </a:r>
              </a:p>
            </xdr:txBody>
          </xdr:sp>
          <xdr:sp macro="" textlink="">
            <xdr:nvSpPr>
              <xdr:cNvPr id="161" name="TextBox 24">
                <a:extLst>
                  <a:ext uri="{FF2B5EF4-FFF2-40B4-BE49-F238E27FC236}">
                    <a16:creationId xmlns:a16="http://schemas.microsoft.com/office/drawing/2014/main" id="{F4C05B7C-1D83-4531-BB3B-FB007FB8F462}"/>
                  </a:ext>
                </a:extLst>
              </xdr:cNvPr>
              <xdr:cNvSpPr txBox="1"/>
            </xdr:nvSpPr>
            <xdr:spPr>
              <a:xfrm>
                <a:off x="7470859" y="22208167"/>
                <a:ext cx="886655" cy="21544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800" b="1">
                    <a:solidFill>
                      <a:srgbClr val="C00000"/>
                    </a:solidFill>
                    <a:latin typeface="Arial"/>
                  </a:rPr>
                  <a:t>Age</a:t>
                </a:r>
              </a:p>
            </xdr:txBody>
          </xdr:sp>
          <xdr:sp macro="" textlink="">
            <xdr:nvSpPr>
              <xdr:cNvPr id="162" name="TextBox 26">
                <a:extLst>
                  <a:ext uri="{FF2B5EF4-FFF2-40B4-BE49-F238E27FC236}">
                    <a16:creationId xmlns:a16="http://schemas.microsoft.com/office/drawing/2014/main" id="{404C1892-929F-421E-8BE5-B5D3AA3BDBF1}"/>
                  </a:ext>
                </a:extLst>
              </xdr:cNvPr>
              <xdr:cNvSpPr txBox="1"/>
            </xdr:nvSpPr>
            <xdr:spPr>
              <a:xfrm>
                <a:off x="7730537" y="22420860"/>
                <a:ext cx="705227" cy="3379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800" b="1">
                    <a:solidFill>
                      <a:srgbClr val="C00000"/>
                    </a:solidFill>
                    <a:latin typeface="Arial"/>
                  </a:rPr>
                  <a:t>Hereditary Factors </a:t>
                </a:r>
              </a:p>
            </xdr:txBody>
          </xdr:sp>
          <xdr:sp macro="" textlink="">
            <xdr:nvSpPr>
              <xdr:cNvPr id="163" name="TextBox 27">
                <a:extLst>
                  <a:ext uri="{FF2B5EF4-FFF2-40B4-BE49-F238E27FC236}">
                    <a16:creationId xmlns:a16="http://schemas.microsoft.com/office/drawing/2014/main" id="{CF1E7809-6109-4AB7-B9AD-B6B68AAC882A}"/>
                  </a:ext>
                </a:extLst>
              </xdr:cNvPr>
              <xdr:cNvSpPr txBox="1"/>
            </xdr:nvSpPr>
            <xdr:spPr>
              <a:xfrm>
                <a:off x="7409524" y="21831626"/>
                <a:ext cx="886655" cy="21544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800" b="1">
                    <a:solidFill>
                      <a:srgbClr val="F79646">
                        <a:lumMod val="50000"/>
                      </a:srgbClr>
                    </a:solidFill>
                    <a:latin typeface="Arial"/>
                  </a:rPr>
                  <a:t>Diet</a:t>
                </a:r>
              </a:p>
            </xdr:txBody>
          </xdr:sp>
          <xdr:sp macro="" textlink="">
            <xdr:nvSpPr>
              <xdr:cNvPr id="164" name="TextBox 28">
                <a:extLst>
                  <a:ext uri="{FF2B5EF4-FFF2-40B4-BE49-F238E27FC236}">
                    <a16:creationId xmlns:a16="http://schemas.microsoft.com/office/drawing/2014/main" id="{7CA2ABCB-AA2D-461F-BD9D-921E84D1B1E5}"/>
                  </a:ext>
                </a:extLst>
              </xdr:cNvPr>
              <xdr:cNvSpPr txBox="1"/>
            </xdr:nvSpPr>
            <xdr:spPr>
              <a:xfrm rot="19140403">
                <a:off x="7114026" y="22005346"/>
                <a:ext cx="889377"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800" b="1">
                    <a:solidFill>
                      <a:srgbClr val="F79646">
                        <a:lumMod val="50000"/>
                      </a:srgbClr>
                    </a:solidFill>
                    <a:latin typeface="Arial"/>
                  </a:rPr>
                  <a:t>Physical Activity</a:t>
                </a:r>
              </a:p>
            </xdr:txBody>
          </xdr:sp>
          <xdr:sp macro="" textlink="">
            <xdr:nvSpPr>
              <xdr:cNvPr id="165" name="TextBox 29">
                <a:extLst>
                  <a:ext uri="{FF2B5EF4-FFF2-40B4-BE49-F238E27FC236}">
                    <a16:creationId xmlns:a16="http://schemas.microsoft.com/office/drawing/2014/main" id="{53B736D0-B8C0-4E33-B5B0-D767AF86E24F}"/>
                  </a:ext>
                </a:extLst>
              </xdr:cNvPr>
              <xdr:cNvSpPr txBox="1"/>
            </xdr:nvSpPr>
            <xdr:spPr>
              <a:xfrm rot="16200000">
                <a:off x="6798207" y="22706742"/>
                <a:ext cx="883934" cy="21544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800" b="1">
                    <a:solidFill>
                      <a:srgbClr val="F79646">
                        <a:lumMod val="50000"/>
                      </a:srgbClr>
                    </a:solidFill>
                    <a:latin typeface="Arial"/>
                  </a:rPr>
                  <a:t>Work</a:t>
                </a:r>
              </a:p>
            </xdr:txBody>
          </xdr:sp>
          <xdr:sp macro="" textlink="">
            <xdr:nvSpPr>
              <xdr:cNvPr id="166" name="TextBox 30">
                <a:extLst>
                  <a:ext uri="{FF2B5EF4-FFF2-40B4-BE49-F238E27FC236}">
                    <a16:creationId xmlns:a16="http://schemas.microsoft.com/office/drawing/2014/main" id="{DBC4C33B-EB07-4E73-9AEE-576CA0B7A585}"/>
                  </a:ext>
                </a:extLst>
              </xdr:cNvPr>
              <xdr:cNvSpPr txBox="1"/>
            </xdr:nvSpPr>
            <xdr:spPr>
              <a:xfrm>
                <a:off x="7385177" y="21275151"/>
                <a:ext cx="970229" cy="21544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800" b="1">
                    <a:solidFill>
                      <a:srgbClr val="FFC000"/>
                    </a:solidFill>
                    <a:latin typeface="Arial"/>
                  </a:rPr>
                  <a:t>Neighbours </a:t>
                </a:r>
              </a:p>
            </xdr:txBody>
          </xdr:sp>
          <xdr:sp macro="" textlink="">
            <xdr:nvSpPr>
              <xdr:cNvPr id="167" name="TextBox 31">
                <a:extLst>
                  <a:ext uri="{FF2B5EF4-FFF2-40B4-BE49-F238E27FC236}">
                    <a16:creationId xmlns:a16="http://schemas.microsoft.com/office/drawing/2014/main" id="{58143C6B-E40C-4EFA-B19D-0DD83B2DB116}"/>
                  </a:ext>
                </a:extLst>
              </xdr:cNvPr>
              <xdr:cNvSpPr txBox="1"/>
            </xdr:nvSpPr>
            <xdr:spPr>
              <a:xfrm rot="17808134">
                <a:off x="6324611" y="22124103"/>
                <a:ext cx="883934" cy="21816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800" b="1">
                    <a:solidFill>
                      <a:srgbClr val="FFC000"/>
                    </a:solidFill>
                    <a:latin typeface="Arial"/>
                  </a:rPr>
                  <a:t>Friends</a:t>
                </a:r>
              </a:p>
            </xdr:txBody>
          </xdr:sp>
          <xdr:sp macro="" textlink="">
            <xdr:nvSpPr>
              <xdr:cNvPr id="168" name="TextBox 32">
                <a:extLst>
                  <a:ext uri="{FF2B5EF4-FFF2-40B4-BE49-F238E27FC236}">
                    <a16:creationId xmlns:a16="http://schemas.microsoft.com/office/drawing/2014/main" id="{3A9A2A5B-3F19-497B-8C52-6F352A74E9B0}"/>
                  </a:ext>
                </a:extLst>
              </xdr:cNvPr>
              <xdr:cNvSpPr txBox="1"/>
            </xdr:nvSpPr>
            <xdr:spPr>
              <a:xfrm rot="16200000">
                <a:off x="6187362" y="22697816"/>
                <a:ext cx="967508" cy="21816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800" b="1">
                    <a:solidFill>
                      <a:srgbClr val="FFC000"/>
                    </a:solidFill>
                    <a:latin typeface="Arial"/>
                  </a:rPr>
                  <a:t>Family</a:t>
                </a:r>
              </a:p>
            </xdr:txBody>
          </xdr:sp>
          <xdr:sp macro="" textlink="">
            <xdr:nvSpPr>
              <xdr:cNvPr id="169" name="TextBox 33">
                <a:extLst>
                  <a:ext uri="{FF2B5EF4-FFF2-40B4-BE49-F238E27FC236}">
                    <a16:creationId xmlns:a16="http://schemas.microsoft.com/office/drawing/2014/main" id="{B0820A3A-4DD8-494E-9499-54AD6E3C2E82}"/>
                  </a:ext>
                </a:extLst>
              </xdr:cNvPr>
              <xdr:cNvSpPr txBox="1"/>
            </xdr:nvSpPr>
            <xdr:spPr>
              <a:xfrm>
                <a:off x="7419945" y="20718715"/>
                <a:ext cx="886655" cy="21544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800" b="1">
                    <a:solidFill>
                      <a:srgbClr val="9BBB59">
                        <a:lumMod val="50000"/>
                      </a:srgbClr>
                    </a:solidFill>
                    <a:latin typeface="Arial"/>
                  </a:rPr>
                  <a:t>Transport</a:t>
                </a:r>
              </a:p>
            </xdr:txBody>
          </xdr:sp>
          <xdr:sp macro="" textlink="">
            <xdr:nvSpPr>
              <xdr:cNvPr id="170" name="TextBox 34">
                <a:extLst>
                  <a:ext uri="{FF2B5EF4-FFF2-40B4-BE49-F238E27FC236}">
                    <a16:creationId xmlns:a16="http://schemas.microsoft.com/office/drawing/2014/main" id="{43F6CC20-28B0-4E5B-9300-AF45C27D59CF}"/>
                  </a:ext>
                </a:extLst>
              </xdr:cNvPr>
              <xdr:cNvSpPr txBox="1"/>
            </xdr:nvSpPr>
            <xdr:spPr>
              <a:xfrm rot="19809868">
                <a:off x="6592220" y="21014172"/>
                <a:ext cx="1054036" cy="21544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GB" sz="800" b="1">
                    <a:solidFill>
                      <a:srgbClr val="9BBB59">
                        <a:lumMod val="50000"/>
                      </a:srgbClr>
                    </a:solidFill>
                    <a:latin typeface="Arial"/>
                  </a:rPr>
                  <a:t>Housing</a:t>
                </a:r>
              </a:p>
            </xdr:txBody>
          </xdr:sp>
          <xdr:sp macro="" textlink="">
            <xdr:nvSpPr>
              <xdr:cNvPr id="171" name="TextBox 35">
                <a:extLst>
                  <a:ext uri="{FF2B5EF4-FFF2-40B4-BE49-F238E27FC236}">
                    <a16:creationId xmlns:a16="http://schemas.microsoft.com/office/drawing/2014/main" id="{AC999654-E030-49AF-A10B-1D19D28BFFC3}"/>
                  </a:ext>
                </a:extLst>
              </xdr:cNvPr>
              <xdr:cNvSpPr txBox="1"/>
            </xdr:nvSpPr>
            <xdr:spPr>
              <a:xfrm rot="17798467">
                <a:off x="5946100" y="21768609"/>
                <a:ext cx="892595"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800" b="1">
                    <a:solidFill>
                      <a:srgbClr val="9BBB59">
                        <a:lumMod val="50000"/>
                      </a:srgbClr>
                    </a:solidFill>
                    <a:latin typeface="Arial"/>
                  </a:rPr>
                  <a:t>Work Conditions</a:t>
                </a:r>
              </a:p>
            </xdr:txBody>
          </xdr:sp>
          <xdr:sp macro="" textlink="">
            <xdr:nvSpPr>
              <xdr:cNvPr id="172" name="TextBox 36">
                <a:extLst>
                  <a:ext uri="{FF2B5EF4-FFF2-40B4-BE49-F238E27FC236}">
                    <a16:creationId xmlns:a16="http://schemas.microsoft.com/office/drawing/2014/main" id="{A33EA5D9-1351-4685-B6B2-7F475D6B9BE9}"/>
                  </a:ext>
                </a:extLst>
              </xdr:cNvPr>
              <xdr:cNvSpPr txBox="1"/>
            </xdr:nvSpPr>
            <xdr:spPr>
              <a:xfrm rot="16200000">
                <a:off x="5775382" y="22376381"/>
                <a:ext cx="859372" cy="34127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800" b="1">
                    <a:solidFill>
                      <a:srgbClr val="9BBB59">
                        <a:lumMod val="50000"/>
                      </a:srgbClr>
                    </a:solidFill>
                    <a:latin typeface="Arial"/>
                  </a:rPr>
                  <a:t>Health Services</a:t>
                </a:r>
              </a:p>
            </xdr:txBody>
          </xdr:sp>
          <xdr:sp macro="" textlink="">
            <xdr:nvSpPr>
              <xdr:cNvPr id="173" name="TextBox 37">
                <a:extLst>
                  <a:ext uri="{FF2B5EF4-FFF2-40B4-BE49-F238E27FC236}">
                    <a16:creationId xmlns:a16="http://schemas.microsoft.com/office/drawing/2014/main" id="{B9081277-BA77-4D55-8C2F-360A54C6F76F}"/>
                  </a:ext>
                </a:extLst>
              </xdr:cNvPr>
              <xdr:cNvSpPr txBox="1"/>
            </xdr:nvSpPr>
            <xdr:spPr>
              <a:xfrm rot="16200000">
                <a:off x="5299524" y="22410854"/>
                <a:ext cx="859372" cy="21544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800" b="1">
                    <a:solidFill>
                      <a:srgbClr val="8064A2">
                        <a:lumMod val="60000"/>
                        <a:lumOff val="40000"/>
                      </a:srgbClr>
                    </a:solidFill>
                    <a:latin typeface="Arial"/>
                  </a:rPr>
                  <a:t>Land-use</a:t>
                </a:r>
              </a:p>
            </xdr:txBody>
          </xdr:sp>
          <xdr:sp macro="" textlink="">
            <xdr:nvSpPr>
              <xdr:cNvPr id="174" name="TextBox 38">
                <a:extLst>
                  <a:ext uri="{FF2B5EF4-FFF2-40B4-BE49-F238E27FC236}">
                    <a16:creationId xmlns:a16="http://schemas.microsoft.com/office/drawing/2014/main" id="{A2203058-E81C-406F-882C-10A33D041675}"/>
                  </a:ext>
                </a:extLst>
              </xdr:cNvPr>
              <xdr:cNvSpPr txBox="1"/>
            </xdr:nvSpPr>
            <xdr:spPr>
              <a:xfrm rot="18628926">
                <a:off x="5960578" y="20946976"/>
                <a:ext cx="859372" cy="21544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800" b="1">
                    <a:solidFill>
                      <a:srgbClr val="8064A2">
                        <a:lumMod val="60000"/>
                        <a:lumOff val="40000"/>
                      </a:srgbClr>
                    </a:solidFill>
                    <a:latin typeface="Arial"/>
                  </a:rPr>
                  <a:t>Culture</a:t>
                </a:r>
              </a:p>
            </xdr:txBody>
          </xdr:sp>
          <xdr:sp macro="" textlink="">
            <xdr:nvSpPr>
              <xdr:cNvPr id="175" name="TextBox 39">
                <a:extLst>
                  <a:ext uri="{FF2B5EF4-FFF2-40B4-BE49-F238E27FC236}">
                    <a16:creationId xmlns:a16="http://schemas.microsoft.com/office/drawing/2014/main" id="{1CD95B5F-AD39-47AF-B808-7CA7EE0BC870}"/>
                  </a:ext>
                </a:extLst>
              </xdr:cNvPr>
              <xdr:cNvSpPr txBox="1"/>
            </xdr:nvSpPr>
            <xdr:spPr>
              <a:xfrm rot="17580719">
                <a:off x="5506513" y="21538739"/>
                <a:ext cx="859372" cy="34127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800" b="1">
                    <a:solidFill>
                      <a:srgbClr val="8064A2">
                        <a:lumMod val="60000"/>
                        <a:lumOff val="40000"/>
                      </a:srgbClr>
                    </a:solidFill>
                    <a:latin typeface="Arial"/>
                  </a:rPr>
                  <a:t>Economic </a:t>
                </a:r>
              </a:p>
              <a:p>
                <a:pPr algn="ctr"/>
                <a:r>
                  <a:rPr lang="en-GB" sz="800" b="1">
                    <a:solidFill>
                      <a:srgbClr val="8064A2">
                        <a:lumMod val="60000"/>
                        <a:lumOff val="40000"/>
                      </a:srgbClr>
                    </a:solidFill>
                    <a:latin typeface="Arial"/>
                  </a:rPr>
                  <a:t>Climate</a:t>
                </a:r>
              </a:p>
            </xdr:txBody>
          </xdr:sp>
          <xdr:sp macro="" textlink="">
            <xdr:nvSpPr>
              <xdr:cNvPr id="176" name="TextBox 40">
                <a:extLst>
                  <a:ext uri="{FF2B5EF4-FFF2-40B4-BE49-F238E27FC236}">
                    <a16:creationId xmlns:a16="http://schemas.microsoft.com/office/drawing/2014/main" id="{2005F82F-C74B-4605-ADB0-074FBF64F1CA}"/>
                  </a:ext>
                </a:extLst>
              </xdr:cNvPr>
              <xdr:cNvSpPr txBox="1"/>
            </xdr:nvSpPr>
            <xdr:spPr>
              <a:xfrm rot="19909826">
                <a:off x="6573053" y="20386706"/>
                <a:ext cx="864815"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800" b="1">
                    <a:solidFill>
                      <a:srgbClr val="8064A2">
                        <a:lumMod val="60000"/>
                        <a:lumOff val="40000"/>
                      </a:srgbClr>
                    </a:solidFill>
                    <a:latin typeface="Arial"/>
                  </a:rPr>
                  <a:t>Political Governance</a:t>
                </a:r>
              </a:p>
            </xdr:txBody>
          </xdr:sp>
          <xdr:sp macro="" textlink="">
            <xdr:nvSpPr>
              <xdr:cNvPr id="177" name="TextBox 41">
                <a:extLst>
                  <a:ext uri="{FF2B5EF4-FFF2-40B4-BE49-F238E27FC236}">
                    <a16:creationId xmlns:a16="http://schemas.microsoft.com/office/drawing/2014/main" id="{2AEA7A25-E14A-476A-B6B3-C52836D74D0E}"/>
                  </a:ext>
                </a:extLst>
              </xdr:cNvPr>
              <xdr:cNvSpPr txBox="1"/>
            </xdr:nvSpPr>
            <xdr:spPr>
              <a:xfrm>
                <a:off x="7533905" y="20091906"/>
                <a:ext cx="862093"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800" b="1">
                    <a:solidFill>
                      <a:srgbClr val="8064A2">
                        <a:lumMod val="60000"/>
                        <a:lumOff val="40000"/>
                      </a:srgbClr>
                    </a:solidFill>
                    <a:latin typeface="Arial"/>
                  </a:rPr>
                  <a:t>Income Equality</a:t>
                </a:r>
              </a:p>
            </xdr:txBody>
          </xdr:sp>
          <xdr:sp macro="" textlink="">
            <xdr:nvSpPr>
              <xdr:cNvPr id="178" name="TextBox 42">
                <a:extLst>
                  <a:ext uri="{FF2B5EF4-FFF2-40B4-BE49-F238E27FC236}">
                    <a16:creationId xmlns:a16="http://schemas.microsoft.com/office/drawing/2014/main" id="{1F04FF22-0242-49B0-BC69-8F6CBAD51DA8}"/>
                  </a:ext>
                </a:extLst>
              </xdr:cNvPr>
              <xdr:cNvSpPr txBox="1"/>
            </xdr:nvSpPr>
            <xdr:spPr>
              <a:xfrm rot="18744798">
                <a:off x="6355114" y="21292336"/>
                <a:ext cx="892595" cy="21816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800" b="1">
                    <a:solidFill>
                      <a:srgbClr val="9BBB59">
                        <a:lumMod val="50000"/>
                      </a:srgbClr>
                    </a:solidFill>
                    <a:latin typeface="Arial"/>
                  </a:rPr>
                  <a:t>Schools</a:t>
                </a:r>
              </a:p>
            </xdr:txBody>
          </xdr:sp>
          <xdr:sp macro="" textlink="">
            <xdr:nvSpPr>
              <xdr:cNvPr id="179" name="TextBox 43">
                <a:extLst>
                  <a:ext uri="{FF2B5EF4-FFF2-40B4-BE49-F238E27FC236}">
                    <a16:creationId xmlns:a16="http://schemas.microsoft.com/office/drawing/2014/main" id="{480BA1A5-C7F9-47A3-8FB3-B925D50ADAF6}"/>
                  </a:ext>
                </a:extLst>
              </xdr:cNvPr>
              <xdr:cNvSpPr txBox="1"/>
            </xdr:nvSpPr>
            <xdr:spPr>
              <a:xfrm rot="19405257">
                <a:off x="6851033" y="21460943"/>
                <a:ext cx="97023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800" b="1">
                    <a:solidFill>
                      <a:srgbClr val="FFC000"/>
                    </a:solidFill>
                    <a:latin typeface="Arial"/>
                  </a:rPr>
                  <a:t>Work Colleagues </a:t>
                </a:r>
              </a:p>
            </xdr:txBody>
          </xdr:sp>
        </xdr:grpSp>
      </xdr:grpSp>
    </xdr:grpSp>
    <xdr:clientData/>
  </xdr:twoCellAnchor>
  <xdr:oneCellAnchor>
    <xdr:from>
      <xdr:col>3</xdr:col>
      <xdr:colOff>465366</xdr:colOff>
      <xdr:row>27</xdr:row>
      <xdr:rowOff>57149</xdr:rowOff>
    </xdr:from>
    <xdr:ext cx="588303" cy="264560"/>
    <xdr:sp macro="" textlink="">
      <xdr:nvSpPr>
        <xdr:cNvPr id="222" name="TextBox 221">
          <a:extLst>
            <a:ext uri="{FF2B5EF4-FFF2-40B4-BE49-F238E27FC236}">
              <a16:creationId xmlns:a16="http://schemas.microsoft.com/office/drawing/2014/main" id="{93383475-C4F8-482D-A2AC-553CA58A168A}"/>
            </a:ext>
          </a:extLst>
        </xdr:cNvPr>
        <xdr:cNvSpPr txBox="1"/>
      </xdr:nvSpPr>
      <xdr:spPr>
        <a:xfrm>
          <a:off x="3649437" y="5418363"/>
          <a:ext cx="58830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baseline="0">
              <a:solidFill>
                <a:srgbClr val="C00000"/>
              </a:solidFill>
            </a:rPr>
            <a:t>Causes</a:t>
          </a:r>
          <a:endParaRPr lang="en-GB" sz="1100" b="1">
            <a:solidFill>
              <a:srgbClr val="C00000"/>
            </a:solidFill>
          </a:endParaRPr>
        </a:p>
      </xdr:txBody>
    </xdr:sp>
    <xdr:clientData/>
  </xdr:oneCellAnchor>
  <xdr:oneCellAnchor>
    <xdr:from>
      <xdr:col>12</xdr:col>
      <xdr:colOff>304787</xdr:colOff>
      <xdr:row>27</xdr:row>
      <xdr:rowOff>59871</xdr:rowOff>
    </xdr:from>
    <xdr:ext cx="1042529" cy="264560"/>
    <xdr:sp macro="" textlink="">
      <xdr:nvSpPr>
        <xdr:cNvPr id="223" name="TextBox 222">
          <a:extLst>
            <a:ext uri="{FF2B5EF4-FFF2-40B4-BE49-F238E27FC236}">
              <a16:creationId xmlns:a16="http://schemas.microsoft.com/office/drawing/2014/main" id="{641EB0C6-752D-4223-A34A-36D564C435C9}"/>
            </a:ext>
          </a:extLst>
        </xdr:cNvPr>
        <xdr:cNvSpPr txBox="1"/>
      </xdr:nvSpPr>
      <xdr:spPr>
        <a:xfrm>
          <a:off x="8999751" y="5421085"/>
          <a:ext cx="104252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baseline="0">
              <a:solidFill>
                <a:srgbClr val="00B050"/>
              </a:solidFill>
            </a:rPr>
            <a:t>Current Action</a:t>
          </a:r>
          <a:endParaRPr lang="en-GB" sz="1100" b="1">
            <a:solidFill>
              <a:srgbClr val="00B050"/>
            </a:solidFill>
          </a:endParaRPr>
        </a:p>
      </xdr:txBody>
    </xdr:sp>
    <xdr:clientData/>
  </xdr:oneCellAnchor>
  <xdr:oneCellAnchor>
    <xdr:from>
      <xdr:col>19</xdr:col>
      <xdr:colOff>508885</xdr:colOff>
      <xdr:row>27</xdr:row>
      <xdr:rowOff>59872</xdr:rowOff>
    </xdr:from>
    <xdr:ext cx="588303" cy="264560"/>
    <xdr:sp macro="" textlink="">
      <xdr:nvSpPr>
        <xdr:cNvPr id="225" name="TextBox 224">
          <a:extLst>
            <a:ext uri="{FF2B5EF4-FFF2-40B4-BE49-F238E27FC236}">
              <a16:creationId xmlns:a16="http://schemas.microsoft.com/office/drawing/2014/main" id="{750F9BE6-CDBB-4BAF-939B-063BB0043C5E}"/>
            </a:ext>
          </a:extLst>
        </xdr:cNvPr>
        <xdr:cNvSpPr txBox="1"/>
      </xdr:nvSpPr>
      <xdr:spPr>
        <a:xfrm>
          <a:off x="13490099" y="5421086"/>
          <a:ext cx="58830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baseline="0">
              <a:solidFill>
                <a:srgbClr val="C00000"/>
              </a:solidFill>
            </a:rPr>
            <a:t>Causes</a:t>
          </a:r>
          <a:endParaRPr lang="en-GB" sz="1100" b="1">
            <a:solidFill>
              <a:srgbClr val="C00000"/>
            </a:solidFill>
          </a:endParaRPr>
        </a:p>
      </xdr:txBody>
    </xdr:sp>
    <xdr:clientData/>
  </xdr:oneCellAnchor>
  <xdr:oneCellAnchor>
    <xdr:from>
      <xdr:col>27</xdr:col>
      <xdr:colOff>280270</xdr:colOff>
      <xdr:row>27</xdr:row>
      <xdr:rowOff>62594</xdr:rowOff>
    </xdr:from>
    <xdr:ext cx="1713674" cy="264560"/>
    <xdr:sp macro="" textlink="">
      <xdr:nvSpPr>
        <xdr:cNvPr id="226" name="TextBox 225">
          <a:extLst>
            <a:ext uri="{FF2B5EF4-FFF2-40B4-BE49-F238E27FC236}">
              <a16:creationId xmlns:a16="http://schemas.microsoft.com/office/drawing/2014/main" id="{9604BA76-15F4-4B72-8E98-B6248774E3F2}"/>
            </a:ext>
          </a:extLst>
        </xdr:cNvPr>
        <xdr:cNvSpPr txBox="1"/>
      </xdr:nvSpPr>
      <xdr:spPr>
        <a:xfrm>
          <a:off x="18160056" y="5423808"/>
          <a:ext cx="171367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baseline="0">
              <a:solidFill>
                <a:srgbClr val="00B050"/>
              </a:solidFill>
            </a:rPr>
            <a:t>Current and Future Action</a:t>
          </a:r>
          <a:endParaRPr lang="en-GB" sz="1100" b="1">
            <a:solidFill>
              <a:srgbClr val="00B050"/>
            </a:solidFill>
          </a:endParaRPr>
        </a:p>
      </xdr:txBody>
    </xdr:sp>
    <xdr:clientData/>
  </xdr:oneCellAnchor>
  <xdr:twoCellAnchor>
    <xdr:from>
      <xdr:col>9</xdr:col>
      <xdr:colOff>286226</xdr:colOff>
      <xdr:row>110</xdr:row>
      <xdr:rowOff>207646</xdr:rowOff>
    </xdr:from>
    <xdr:to>
      <xdr:col>16</xdr:col>
      <xdr:colOff>612457</xdr:colOff>
      <xdr:row>126</xdr:row>
      <xdr:rowOff>2382</xdr:rowOff>
    </xdr:to>
    <xdr:graphicFrame macro="">
      <xdr:nvGraphicFramePr>
        <xdr:cNvPr id="186" name="Chart 185">
          <a:extLst>
            <a:ext uri="{FF2B5EF4-FFF2-40B4-BE49-F238E27FC236}">
              <a16:creationId xmlns:a16="http://schemas.microsoft.com/office/drawing/2014/main" id="{B51536E6-605F-4B9F-A658-C3D6295AC0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4F9CB-7ACA-4BB7-B5C6-706C12111C4F}">
  <dimension ref="A1"/>
  <sheetViews>
    <sheetView tabSelected="1" workbookViewId="0">
      <selection activeCell="N16" sqref="N16"/>
    </sheetView>
  </sheetViews>
  <sheetFormatPr defaultColWidth="8.85546875" defaultRowHeight="14.45"/>
  <cols>
    <col min="1" max="1" width="8.85546875" style="11" customWidth="1"/>
    <col min="2" max="16384" width="8.85546875" style="11"/>
  </cols>
  <sheetData/>
  <printOptions horizontalCentered="1"/>
  <pageMargins left="0.70000000000000007" right="0.70000000000000007" top="0.75" bottom="0.75" header="0.30000000000000004" footer="0.30000000000000004"/>
  <pageSetup paperSize="0" fitToWidth="0" fitToHeight="0" orientation="portrait"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2"/>
  <sheetViews>
    <sheetView zoomScale="70" zoomScaleNormal="70" workbookViewId="0">
      <pane xSplit="3" ySplit="7" topLeftCell="F15" activePane="bottomRight" state="frozen"/>
      <selection pane="bottomRight" activeCell="K18" sqref="K18"/>
      <selection pane="bottomLeft" activeCell="A8" sqref="A8"/>
      <selection pane="topRight" activeCell="D1" sqref="D1"/>
    </sheetView>
  </sheetViews>
  <sheetFormatPr defaultColWidth="9.140625" defaultRowHeight="14.45"/>
  <cols>
    <col min="1" max="2" width="8" style="11" customWidth="1"/>
    <col min="3" max="3" width="40.42578125" style="11" customWidth="1"/>
    <col min="4" max="5" width="65.42578125" style="11" customWidth="1"/>
    <col min="6" max="6" width="9.42578125" style="11" customWidth="1"/>
    <col min="7" max="7" width="65.42578125" style="11" customWidth="1"/>
    <col min="8" max="8" width="14.5703125" style="11" customWidth="1"/>
    <col min="9" max="9" width="56.5703125" style="11" customWidth="1"/>
    <col min="10" max="10" width="16" style="11" bestFit="1" customWidth="1"/>
    <col min="11" max="11" width="40" style="11" customWidth="1"/>
    <col min="12" max="12" width="35.140625" style="11" customWidth="1"/>
    <col min="13" max="13" width="10.42578125" style="11" bestFit="1" customWidth="1"/>
    <col min="14" max="14" width="52.85546875" style="11" customWidth="1"/>
    <col min="15" max="16384" width="9.140625" style="11"/>
  </cols>
  <sheetData>
    <row r="1" spans="1:14" ht="15" thickBot="1">
      <c r="A1" s="1"/>
      <c r="B1" s="1"/>
      <c r="C1" s="1"/>
      <c r="D1" s="1"/>
      <c r="E1" s="1"/>
      <c r="F1" s="1"/>
      <c r="G1" s="1"/>
      <c r="H1" s="1"/>
      <c r="I1" s="1"/>
      <c r="J1" s="1"/>
      <c r="K1" s="1"/>
      <c r="L1" s="1"/>
      <c r="M1" s="1"/>
      <c r="N1" s="1"/>
    </row>
    <row r="2" spans="1:14" ht="26.45" thickBot="1">
      <c r="A2" s="98" t="s">
        <v>0</v>
      </c>
      <c r="B2" s="123"/>
      <c r="C2" s="124"/>
      <c r="D2" s="1"/>
      <c r="E2" s="1"/>
      <c r="F2" s="1"/>
      <c r="G2" s="1"/>
      <c r="H2" s="1"/>
      <c r="I2" s="1"/>
      <c r="J2" s="1"/>
      <c r="K2" s="1"/>
      <c r="L2" s="1"/>
      <c r="M2" s="1"/>
      <c r="N2" s="1"/>
    </row>
    <row r="3" spans="1:14" ht="26.1">
      <c r="A3" s="2"/>
      <c r="B3" s="2"/>
      <c r="C3" s="2"/>
      <c r="D3" s="3"/>
      <c r="E3" s="3"/>
      <c r="F3" s="3"/>
      <c r="G3" s="3"/>
      <c r="H3" s="3"/>
      <c r="I3" s="3"/>
      <c r="J3" s="3"/>
      <c r="K3" s="3"/>
      <c r="L3" s="3"/>
      <c r="M3" s="3"/>
      <c r="N3" s="3"/>
    </row>
    <row r="4" spans="1:14" ht="26.1">
      <c r="A4" s="2"/>
      <c r="B4" s="99" t="s">
        <v>1</v>
      </c>
      <c r="C4" s="125"/>
      <c r="D4" s="10"/>
      <c r="E4" s="10"/>
      <c r="F4" s="10"/>
      <c r="G4" s="3"/>
      <c r="H4" s="3"/>
      <c r="I4" s="3"/>
      <c r="J4" s="3"/>
      <c r="K4" s="3"/>
      <c r="L4" s="3"/>
      <c r="M4" s="3"/>
      <c r="N4" s="3"/>
    </row>
    <row r="5" spans="1:14">
      <c r="A5" s="1"/>
      <c r="B5" s="1"/>
      <c r="C5" s="1"/>
      <c r="D5" s="1"/>
      <c r="E5" s="1"/>
      <c r="F5" s="1"/>
      <c r="G5" s="1"/>
      <c r="H5" s="1"/>
      <c r="I5" s="1"/>
      <c r="J5" s="1"/>
      <c r="K5" s="1"/>
      <c r="L5" s="1"/>
      <c r="M5" s="1"/>
      <c r="N5" s="1"/>
    </row>
    <row r="6" spans="1:14" ht="63" customHeight="1">
      <c r="A6" s="4"/>
      <c r="B6" s="5"/>
      <c r="C6" s="6" t="s">
        <v>2</v>
      </c>
      <c r="D6" s="6" t="s">
        <v>3</v>
      </c>
      <c r="E6" s="6" t="s">
        <v>4</v>
      </c>
      <c r="F6" s="104" t="s">
        <v>5</v>
      </c>
      <c r="G6" s="104"/>
      <c r="H6" s="104" t="s">
        <v>6</v>
      </c>
      <c r="I6" s="104"/>
      <c r="J6" s="104" t="s">
        <v>7</v>
      </c>
      <c r="K6" s="104"/>
      <c r="L6" s="6" t="s">
        <v>8</v>
      </c>
      <c r="M6" s="104" t="s">
        <v>9</v>
      </c>
      <c r="N6" s="104"/>
    </row>
    <row r="7" spans="1:14" ht="73.5" customHeight="1">
      <c r="A7" s="7"/>
      <c r="B7" s="8"/>
      <c r="C7" s="9" t="s">
        <v>10</v>
      </c>
      <c r="D7" s="9" t="s">
        <v>11</v>
      </c>
      <c r="E7" s="9" t="s">
        <v>12</v>
      </c>
      <c r="F7" s="105" t="s">
        <v>13</v>
      </c>
      <c r="G7" s="105"/>
      <c r="H7" s="105" t="s">
        <v>14</v>
      </c>
      <c r="I7" s="105"/>
      <c r="J7" s="105" t="s">
        <v>15</v>
      </c>
      <c r="K7" s="105"/>
      <c r="L7" s="9" t="s">
        <v>16</v>
      </c>
      <c r="M7" s="105" t="s">
        <v>17</v>
      </c>
      <c r="N7" s="105"/>
    </row>
    <row r="8" spans="1:14" s="21" customFormat="1">
      <c r="B8" s="94" t="s">
        <v>18</v>
      </c>
      <c r="C8" s="100" t="s">
        <v>19</v>
      </c>
      <c r="D8" s="42" t="s">
        <v>20</v>
      </c>
      <c r="E8" s="93" t="s">
        <v>21</v>
      </c>
      <c r="F8" s="18" t="s">
        <v>22</v>
      </c>
      <c r="G8" s="28" t="s">
        <v>23</v>
      </c>
      <c r="H8" s="18" t="s">
        <v>24</v>
      </c>
      <c r="I8" s="28" t="s">
        <v>25</v>
      </c>
      <c r="J8" s="18" t="s">
        <v>26</v>
      </c>
      <c r="K8" s="28" t="s">
        <v>27</v>
      </c>
      <c r="L8" s="93" t="s">
        <v>28</v>
      </c>
      <c r="M8" s="18" t="s">
        <v>29</v>
      </c>
      <c r="N8" s="28" t="s">
        <v>30</v>
      </c>
    </row>
    <row r="9" spans="1:14" s="21" customFormat="1" ht="29.1">
      <c r="B9" s="95"/>
      <c r="C9" s="101"/>
      <c r="D9" s="91" t="s">
        <v>31</v>
      </c>
      <c r="E9" s="91"/>
      <c r="F9" s="19" t="s">
        <v>32</v>
      </c>
      <c r="G9" s="44" t="s">
        <v>33</v>
      </c>
      <c r="H9" s="19" t="s">
        <v>34</v>
      </c>
      <c r="I9" s="44" t="s">
        <v>35</v>
      </c>
      <c r="J9" s="19" t="s">
        <v>36</v>
      </c>
      <c r="K9" s="53" t="s">
        <v>37</v>
      </c>
      <c r="L9" s="91"/>
      <c r="M9" s="19" t="s">
        <v>38</v>
      </c>
      <c r="N9" s="44" t="s">
        <v>39</v>
      </c>
    </row>
    <row r="10" spans="1:14" s="21" customFormat="1" ht="29.1">
      <c r="B10" s="95"/>
      <c r="C10" s="101"/>
      <c r="D10" s="91"/>
      <c r="E10" s="91"/>
      <c r="F10" s="19" t="s">
        <v>40</v>
      </c>
      <c r="G10" s="44" t="s">
        <v>41</v>
      </c>
      <c r="H10" s="19" t="s">
        <v>42</v>
      </c>
      <c r="I10" s="44" t="s">
        <v>43</v>
      </c>
      <c r="J10" s="19" t="s">
        <v>44</v>
      </c>
      <c r="K10" s="53" t="s">
        <v>37</v>
      </c>
      <c r="L10" s="91"/>
      <c r="M10" s="19" t="s">
        <v>45</v>
      </c>
      <c r="N10" s="44" t="s">
        <v>46</v>
      </c>
    </row>
    <row r="11" spans="1:14" s="21" customFormat="1" ht="29.1">
      <c r="B11" s="95"/>
      <c r="C11" s="101"/>
      <c r="D11" s="91"/>
      <c r="E11" s="91"/>
      <c r="F11" s="19" t="s">
        <v>47</v>
      </c>
      <c r="G11" s="44" t="s">
        <v>48</v>
      </c>
      <c r="H11" s="19" t="s">
        <v>49</v>
      </c>
      <c r="I11" s="56" t="s">
        <v>50</v>
      </c>
      <c r="J11" s="19" t="s">
        <v>51</v>
      </c>
      <c r="K11" s="53" t="s">
        <v>37</v>
      </c>
      <c r="L11" s="91"/>
      <c r="M11" s="19" t="s">
        <v>52</v>
      </c>
      <c r="N11" s="53" t="s">
        <v>53</v>
      </c>
    </row>
    <row r="12" spans="1:14" s="21" customFormat="1" ht="43.5" customHeight="1">
      <c r="B12" s="96"/>
      <c r="C12" s="102"/>
      <c r="D12" s="103"/>
      <c r="E12" s="92"/>
      <c r="F12" s="20" t="s">
        <v>54</v>
      </c>
      <c r="G12" s="54" t="s">
        <v>55</v>
      </c>
      <c r="H12" s="20" t="s">
        <v>56</v>
      </c>
      <c r="I12" s="57" t="s">
        <v>57</v>
      </c>
      <c r="J12" s="20" t="s">
        <v>58</v>
      </c>
      <c r="K12" s="54" t="s">
        <v>37</v>
      </c>
      <c r="L12" s="92"/>
      <c r="M12" s="20" t="s">
        <v>59</v>
      </c>
      <c r="N12" s="54" t="s">
        <v>53</v>
      </c>
    </row>
    <row r="13" spans="1:14" s="21" customFormat="1" ht="30" customHeight="1">
      <c r="B13" s="95" t="s">
        <v>18</v>
      </c>
      <c r="C13" s="101" t="s">
        <v>60</v>
      </c>
      <c r="D13" s="42" t="s">
        <v>61</v>
      </c>
      <c r="E13" s="93" t="s">
        <v>21</v>
      </c>
      <c r="F13" s="18" t="s">
        <v>22</v>
      </c>
      <c r="G13" s="28" t="s">
        <v>62</v>
      </c>
      <c r="H13" s="18" t="s">
        <v>24</v>
      </c>
      <c r="I13" s="28" t="s">
        <v>63</v>
      </c>
      <c r="J13" s="18" t="s">
        <v>26</v>
      </c>
      <c r="K13" s="28" t="s">
        <v>27</v>
      </c>
      <c r="L13" s="93" t="s">
        <v>28</v>
      </c>
      <c r="M13" s="18" t="s">
        <v>29</v>
      </c>
      <c r="N13" s="28" t="s">
        <v>64</v>
      </c>
    </row>
    <row r="14" spans="1:14" s="21" customFormat="1" ht="43.5">
      <c r="B14" s="95"/>
      <c r="C14" s="101"/>
      <c r="D14" s="91" t="s">
        <v>65</v>
      </c>
      <c r="E14" s="91"/>
      <c r="F14" s="19" t="s">
        <v>32</v>
      </c>
      <c r="G14" s="44" t="s">
        <v>66</v>
      </c>
      <c r="H14" s="19" t="s">
        <v>34</v>
      </c>
      <c r="I14" s="44" t="s">
        <v>67</v>
      </c>
      <c r="J14" s="19" t="s">
        <v>36</v>
      </c>
      <c r="K14" s="53" t="s">
        <v>37</v>
      </c>
      <c r="L14" s="91"/>
      <c r="M14" s="19" t="s">
        <v>38</v>
      </c>
      <c r="N14" s="53" t="s">
        <v>53</v>
      </c>
    </row>
    <row r="15" spans="1:14" s="21" customFormat="1" ht="29.1">
      <c r="B15" s="95"/>
      <c r="C15" s="101"/>
      <c r="D15" s="91"/>
      <c r="E15" s="91"/>
      <c r="F15" s="19" t="s">
        <v>40</v>
      </c>
      <c r="G15" s="44" t="s">
        <v>68</v>
      </c>
      <c r="H15" s="19" t="s">
        <v>42</v>
      </c>
      <c r="I15" s="44" t="s">
        <v>69</v>
      </c>
      <c r="J15" s="19" t="s">
        <v>44</v>
      </c>
      <c r="K15" s="53" t="s">
        <v>37</v>
      </c>
      <c r="L15" s="91"/>
      <c r="M15" s="19" t="s">
        <v>45</v>
      </c>
      <c r="N15" s="53" t="s">
        <v>53</v>
      </c>
    </row>
    <row r="16" spans="1:14" s="21" customFormat="1">
      <c r="B16" s="95"/>
      <c r="C16" s="101"/>
      <c r="D16" s="91"/>
      <c r="E16" s="91"/>
      <c r="F16" s="19" t="s">
        <v>47</v>
      </c>
      <c r="G16" s="53" t="s">
        <v>70</v>
      </c>
      <c r="H16" s="19" t="s">
        <v>49</v>
      </c>
      <c r="I16" s="53" t="s">
        <v>50</v>
      </c>
      <c r="J16" s="19" t="s">
        <v>51</v>
      </c>
      <c r="K16" s="53" t="s">
        <v>37</v>
      </c>
      <c r="L16" s="91"/>
      <c r="M16" s="19" t="s">
        <v>52</v>
      </c>
      <c r="N16" s="53" t="s">
        <v>53</v>
      </c>
    </row>
    <row r="17" spans="2:14" s="21" customFormat="1">
      <c r="B17" s="95"/>
      <c r="C17" s="101"/>
      <c r="D17" s="103"/>
      <c r="E17" s="92"/>
      <c r="F17" s="20" t="s">
        <v>54</v>
      </c>
      <c r="G17" s="54" t="s">
        <v>55</v>
      </c>
      <c r="H17" s="20" t="s">
        <v>56</v>
      </c>
      <c r="I17" s="54" t="s">
        <v>57</v>
      </c>
      <c r="J17" s="20" t="s">
        <v>58</v>
      </c>
      <c r="K17" s="54" t="s">
        <v>37</v>
      </c>
      <c r="L17" s="92"/>
      <c r="M17" s="20" t="s">
        <v>59</v>
      </c>
      <c r="N17" s="54" t="s">
        <v>53</v>
      </c>
    </row>
    <row r="18" spans="2:14" s="21" customFormat="1">
      <c r="B18" s="97">
        <v>1</v>
      </c>
      <c r="C18" s="50"/>
      <c r="D18" s="51" t="s">
        <v>71</v>
      </c>
      <c r="E18" s="93" t="s">
        <v>72</v>
      </c>
      <c r="F18" s="18" t="s">
        <v>22</v>
      </c>
      <c r="G18" s="52" t="s">
        <v>73</v>
      </c>
      <c r="H18" s="18" t="s">
        <v>24</v>
      </c>
      <c r="I18" s="52" t="s">
        <v>74</v>
      </c>
      <c r="J18" s="18" t="s">
        <v>26</v>
      </c>
      <c r="K18" s="61" t="s">
        <v>75</v>
      </c>
      <c r="L18" s="93" t="s">
        <v>76</v>
      </c>
      <c r="M18" s="66" t="s">
        <v>29</v>
      </c>
      <c r="N18" s="62" t="s">
        <v>53</v>
      </c>
    </row>
    <row r="19" spans="2:14" s="21" customFormat="1">
      <c r="B19" s="95"/>
      <c r="C19" s="55"/>
      <c r="D19" s="91" t="s">
        <v>77</v>
      </c>
      <c r="E19" s="91"/>
      <c r="F19" s="19" t="s">
        <v>32</v>
      </c>
      <c r="G19" s="53" t="s">
        <v>78</v>
      </c>
      <c r="H19" s="19" t="s">
        <v>34</v>
      </c>
      <c r="I19" s="53" t="s">
        <v>79</v>
      </c>
      <c r="J19" s="19" t="s">
        <v>36</v>
      </c>
      <c r="K19" s="64" t="s">
        <v>37</v>
      </c>
      <c r="L19" s="91"/>
      <c r="M19" s="67" t="s">
        <v>38</v>
      </c>
      <c r="N19" s="63" t="s">
        <v>53</v>
      </c>
    </row>
    <row r="20" spans="2:14" s="21" customFormat="1">
      <c r="B20" s="95"/>
      <c r="C20" s="55" t="s">
        <v>80</v>
      </c>
      <c r="D20" s="91"/>
      <c r="E20" s="91"/>
      <c r="F20" s="19" t="s">
        <v>40</v>
      </c>
      <c r="G20" s="53" t="s">
        <v>81</v>
      </c>
      <c r="H20" s="19" t="s">
        <v>42</v>
      </c>
      <c r="I20" s="53" t="s">
        <v>82</v>
      </c>
      <c r="J20" s="19" t="s">
        <v>44</v>
      </c>
      <c r="K20" s="64" t="s">
        <v>37</v>
      </c>
      <c r="L20" s="91"/>
      <c r="M20" s="67" t="s">
        <v>45</v>
      </c>
      <c r="N20" s="63" t="s">
        <v>53</v>
      </c>
    </row>
    <row r="21" spans="2:14" s="21" customFormat="1">
      <c r="B21" s="95"/>
      <c r="C21" s="55"/>
      <c r="D21" s="91"/>
      <c r="E21" s="91"/>
      <c r="F21" s="19" t="s">
        <v>47</v>
      </c>
      <c r="G21" s="53" t="s">
        <v>70</v>
      </c>
      <c r="H21" s="19" t="s">
        <v>49</v>
      </c>
      <c r="I21" s="53" t="s">
        <v>50</v>
      </c>
      <c r="J21" s="19" t="s">
        <v>51</v>
      </c>
      <c r="K21" s="64" t="s">
        <v>37</v>
      </c>
      <c r="L21" s="91"/>
      <c r="M21" s="67" t="s">
        <v>52</v>
      </c>
      <c r="N21" s="63" t="s">
        <v>53</v>
      </c>
    </row>
    <row r="22" spans="2:14" s="21" customFormat="1">
      <c r="B22" s="95"/>
      <c r="C22" s="55"/>
      <c r="D22" s="92"/>
      <c r="E22" s="92"/>
      <c r="F22" s="20" t="s">
        <v>54</v>
      </c>
      <c r="G22" s="54" t="s">
        <v>55</v>
      </c>
      <c r="H22" s="20" t="s">
        <v>56</v>
      </c>
      <c r="I22" s="54" t="s">
        <v>57</v>
      </c>
      <c r="J22" s="20" t="s">
        <v>58</v>
      </c>
      <c r="K22" s="65" t="s">
        <v>37</v>
      </c>
      <c r="L22" s="92"/>
      <c r="M22" s="68" t="s">
        <v>59</v>
      </c>
      <c r="N22" s="69" t="s">
        <v>53</v>
      </c>
    </row>
    <row r="23" spans="2:14" s="21" customFormat="1">
      <c r="B23" s="94">
        <v>2</v>
      </c>
      <c r="C23" s="50"/>
      <c r="D23" s="51" t="s">
        <v>71</v>
      </c>
      <c r="E23" s="93" t="s">
        <v>72</v>
      </c>
      <c r="F23" s="18" t="s">
        <v>22</v>
      </c>
      <c r="G23" s="52" t="s">
        <v>73</v>
      </c>
      <c r="H23" s="18" t="s">
        <v>24</v>
      </c>
      <c r="I23" s="52" t="s">
        <v>74</v>
      </c>
      <c r="J23" s="18" t="s">
        <v>26</v>
      </c>
      <c r="K23" s="61" t="s">
        <v>75</v>
      </c>
      <c r="L23" s="93" t="s">
        <v>76</v>
      </c>
      <c r="M23" s="66" t="s">
        <v>29</v>
      </c>
      <c r="N23" s="62" t="s">
        <v>53</v>
      </c>
    </row>
    <row r="24" spans="2:14" s="21" customFormat="1">
      <c r="B24" s="95"/>
      <c r="C24" s="55"/>
      <c r="D24" s="91" t="s">
        <v>77</v>
      </c>
      <c r="E24" s="91"/>
      <c r="F24" s="19" t="s">
        <v>32</v>
      </c>
      <c r="G24" s="53" t="s">
        <v>78</v>
      </c>
      <c r="H24" s="19" t="s">
        <v>34</v>
      </c>
      <c r="I24" s="53" t="s">
        <v>79</v>
      </c>
      <c r="J24" s="19" t="s">
        <v>36</v>
      </c>
      <c r="K24" s="64" t="s">
        <v>37</v>
      </c>
      <c r="L24" s="91"/>
      <c r="M24" s="67" t="s">
        <v>38</v>
      </c>
      <c r="N24" s="63" t="s">
        <v>53</v>
      </c>
    </row>
    <row r="25" spans="2:14" s="21" customFormat="1">
      <c r="B25" s="95"/>
      <c r="C25" s="55" t="s">
        <v>80</v>
      </c>
      <c r="D25" s="91"/>
      <c r="E25" s="91"/>
      <c r="F25" s="19" t="s">
        <v>40</v>
      </c>
      <c r="G25" s="53" t="s">
        <v>81</v>
      </c>
      <c r="H25" s="19" t="s">
        <v>42</v>
      </c>
      <c r="I25" s="53" t="s">
        <v>82</v>
      </c>
      <c r="J25" s="19" t="s">
        <v>44</v>
      </c>
      <c r="K25" s="64" t="s">
        <v>37</v>
      </c>
      <c r="L25" s="91"/>
      <c r="M25" s="67" t="s">
        <v>45</v>
      </c>
      <c r="N25" s="63" t="s">
        <v>53</v>
      </c>
    </row>
    <row r="26" spans="2:14" s="21" customFormat="1">
      <c r="B26" s="95"/>
      <c r="C26" s="55"/>
      <c r="D26" s="91"/>
      <c r="E26" s="91"/>
      <c r="F26" s="19" t="s">
        <v>47</v>
      </c>
      <c r="G26" s="53" t="s">
        <v>70</v>
      </c>
      <c r="H26" s="19" t="s">
        <v>49</v>
      </c>
      <c r="I26" s="53" t="s">
        <v>50</v>
      </c>
      <c r="J26" s="19" t="s">
        <v>51</v>
      </c>
      <c r="K26" s="64" t="s">
        <v>37</v>
      </c>
      <c r="L26" s="91"/>
      <c r="M26" s="67" t="s">
        <v>52</v>
      </c>
      <c r="N26" s="63" t="s">
        <v>53</v>
      </c>
    </row>
    <row r="27" spans="2:14" s="21" customFormat="1">
      <c r="B27" s="95"/>
      <c r="C27" s="55"/>
      <c r="D27" s="92"/>
      <c r="E27" s="92"/>
      <c r="F27" s="20" t="s">
        <v>54</v>
      </c>
      <c r="G27" s="54" t="s">
        <v>55</v>
      </c>
      <c r="H27" s="20" t="s">
        <v>56</v>
      </c>
      <c r="I27" s="54" t="s">
        <v>57</v>
      </c>
      <c r="J27" s="20" t="s">
        <v>58</v>
      </c>
      <c r="K27" s="65" t="s">
        <v>37</v>
      </c>
      <c r="L27" s="92"/>
      <c r="M27" s="68" t="s">
        <v>59</v>
      </c>
      <c r="N27" s="69" t="s">
        <v>53</v>
      </c>
    </row>
    <row r="28" spans="2:14" s="21" customFormat="1">
      <c r="B28" s="94">
        <v>3</v>
      </c>
      <c r="C28" s="50"/>
      <c r="D28" s="51" t="s">
        <v>71</v>
      </c>
      <c r="E28" s="93" t="s">
        <v>72</v>
      </c>
      <c r="F28" s="18" t="s">
        <v>22</v>
      </c>
      <c r="G28" s="52" t="s">
        <v>73</v>
      </c>
      <c r="H28" s="18" t="s">
        <v>24</v>
      </c>
      <c r="I28" s="52" t="s">
        <v>74</v>
      </c>
      <c r="J28" s="18" t="s">
        <v>26</v>
      </c>
      <c r="K28" s="61" t="s">
        <v>75</v>
      </c>
      <c r="L28" s="93" t="s">
        <v>76</v>
      </c>
      <c r="M28" s="66" t="s">
        <v>29</v>
      </c>
      <c r="N28" s="62" t="s">
        <v>53</v>
      </c>
    </row>
    <row r="29" spans="2:14" s="21" customFormat="1">
      <c r="B29" s="95"/>
      <c r="C29" s="55"/>
      <c r="D29" s="91" t="s">
        <v>77</v>
      </c>
      <c r="E29" s="91"/>
      <c r="F29" s="19" t="s">
        <v>32</v>
      </c>
      <c r="G29" s="53" t="s">
        <v>78</v>
      </c>
      <c r="H29" s="19" t="s">
        <v>34</v>
      </c>
      <c r="I29" s="53" t="s">
        <v>79</v>
      </c>
      <c r="J29" s="19" t="s">
        <v>36</v>
      </c>
      <c r="K29" s="64" t="s">
        <v>37</v>
      </c>
      <c r="L29" s="91"/>
      <c r="M29" s="67" t="s">
        <v>38</v>
      </c>
      <c r="N29" s="63" t="s">
        <v>53</v>
      </c>
    </row>
    <row r="30" spans="2:14" s="21" customFormat="1">
      <c r="B30" s="95"/>
      <c r="C30" s="55" t="s">
        <v>80</v>
      </c>
      <c r="D30" s="91"/>
      <c r="E30" s="91"/>
      <c r="F30" s="19" t="s">
        <v>40</v>
      </c>
      <c r="G30" s="53" t="s">
        <v>81</v>
      </c>
      <c r="H30" s="19" t="s">
        <v>42</v>
      </c>
      <c r="I30" s="53" t="s">
        <v>82</v>
      </c>
      <c r="J30" s="19" t="s">
        <v>44</v>
      </c>
      <c r="K30" s="64" t="s">
        <v>37</v>
      </c>
      <c r="L30" s="91"/>
      <c r="M30" s="67" t="s">
        <v>45</v>
      </c>
      <c r="N30" s="63" t="s">
        <v>53</v>
      </c>
    </row>
    <row r="31" spans="2:14" s="21" customFormat="1">
      <c r="B31" s="95"/>
      <c r="C31" s="55"/>
      <c r="D31" s="91"/>
      <c r="E31" s="91"/>
      <c r="F31" s="19" t="s">
        <v>47</v>
      </c>
      <c r="G31" s="53" t="s">
        <v>70</v>
      </c>
      <c r="H31" s="19" t="s">
        <v>49</v>
      </c>
      <c r="I31" s="53" t="s">
        <v>50</v>
      </c>
      <c r="J31" s="19" t="s">
        <v>51</v>
      </c>
      <c r="K31" s="64" t="s">
        <v>37</v>
      </c>
      <c r="L31" s="91"/>
      <c r="M31" s="67" t="s">
        <v>52</v>
      </c>
      <c r="N31" s="63" t="s">
        <v>53</v>
      </c>
    </row>
    <row r="32" spans="2:14" s="21" customFormat="1">
      <c r="B32" s="95"/>
      <c r="C32" s="55"/>
      <c r="D32" s="92"/>
      <c r="E32" s="92"/>
      <c r="F32" s="20" t="s">
        <v>54</v>
      </c>
      <c r="G32" s="54" t="s">
        <v>55</v>
      </c>
      <c r="H32" s="20" t="s">
        <v>56</v>
      </c>
      <c r="I32" s="54" t="s">
        <v>57</v>
      </c>
      <c r="J32" s="20" t="s">
        <v>58</v>
      </c>
      <c r="K32" s="65" t="s">
        <v>37</v>
      </c>
      <c r="L32" s="92"/>
      <c r="M32" s="68" t="s">
        <v>59</v>
      </c>
      <c r="N32" s="69" t="s">
        <v>53</v>
      </c>
    </row>
    <row r="33" spans="2:14" s="21" customFormat="1">
      <c r="B33" s="94">
        <v>4</v>
      </c>
      <c r="C33" s="50"/>
      <c r="D33" s="51" t="s">
        <v>71</v>
      </c>
      <c r="E33" s="93" t="s">
        <v>72</v>
      </c>
      <c r="F33" s="18" t="s">
        <v>22</v>
      </c>
      <c r="G33" s="52" t="s">
        <v>73</v>
      </c>
      <c r="H33" s="18" t="s">
        <v>24</v>
      </c>
      <c r="I33" s="52" t="s">
        <v>74</v>
      </c>
      <c r="J33" s="18" t="s">
        <v>26</v>
      </c>
      <c r="K33" s="61" t="s">
        <v>75</v>
      </c>
      <c r="L33" s="93" t="s">
        <v>76</v>
      </c>
      <c r="M33" s="66" t="s">
        <v>29</v>
      </c>
      <c r="N33" s="62" t="s">
        <v>53</v>
      </c>
    </row>
    <row r="34" spans="2:14" s="21" customFormat="1">
      <c r="B34" s="95"/>
      <c r="C34" s="55"/>
      <c r="D34" s="91" t="s">
        <v>77</v>
      </c>
      <c r="E34" s="91"/>
      <c r="F34" s="19" t="s">
        <v>32</v>
      </c>
      <c r="G34" s="53" t="s">
        <v>78</v>
      </c>
      <c r="H34" s="19" t="s">
        <v>34</v>
      </c>
      <c r="I34" s="53" t="s">
        <v>79</v>
      </c>
      <c r="J34" s="19" t="s">
        <v>36</v>
      </c>
      <c r="K34" s="64" t="s">
        <v>37</v>
      </c>
      <c r="L34" s="91"/>
      <c r="M34" s="67" t="s">
        <v>38</v>
      </c>
      <c r="N34" s="63" t="s">
        <v>53</v>
      </c>
    </row>
    <row r="35" spans="2:14" s="21" customFormat="1">
      <c r="B35" s="95"/>
      <c r="C35" s="55" t="s">
        <v>80</v>
      </c>
      <c r="D35" s="91"/>
      <c r="E35" s="91"/>
      <c r="F35" s="19" t="s">
        <v>40</v>
      </c>
      <c r="G35" s="53" t="s">
        <v>81</v>
      </c>
      <c r="H35" s="19" t="s">
        <v>42</v>
      </c>
      <c r="I35" s="53" t="s">
        <v>82</v>
      </c>
      <c r="J35" s="19" t="s">
        <v>44</v>
      </c>
      <c r="K35" s="64" t="s">
        <v>37</v>
      </c>
      <c r="L35" s="91"/>
      <c r="M35" s="67" t="s">
        <v>45</v>
      </c>
      <c r="N35" s="63" t="s">
        <v>53</v>
      </c>
    </row>
    <row r="36" spans="2:14" s="21" customFormat="1">
      <c r="B36" s="95"/>
      <c r="C36" s="55"/>
      <c r="D36" s="91"/>
      <c r="E36" s="91"/>
      <c r="F36" s="19" t="s">
        <v>47</v>
      </c>
      <c r="G36" s="53" t="s">
        <v>70</v>
      </c>
      <c r="H36" s="19" t="s">
        <v>49</v>
      </c>
      <c r="I36" s="53" t="s">
        <v>50</v>
      </c>
      <c r="J36" s="19" t="s">
        <v>51</v>
      </c>
      <c r="K36" s="64" t="s">
        <v>37</v>
      </c>
      <c r="L36" s="91"/>
      <c r="M36" s="67" t="s">
        <v>52</v>
      </c>
      <c r="N36" s="63" t="s">
        <v>53</v>
      </c>
    </row>
    <row r="37" spans="2:14" s="21" customFormat="1">
      <c r="B37" s="95"/>
      <c r="C37" s="55"/>
      <c r="D37" s="92"/>
      <c r="E37" s="92"/>
      <c r="F37" s="20" t="s">
        <v>54</v>
      </c>
      <c r="G37" s="54" t="s">
        <v>55</v>
      </c>
      <c r="H37" s="20" t="s">
        <v>56</v>
      </c>
      <c r="I37" s="54" t="s">
        <v>57</v>
      </c>
      <c r="J37" s="20" t="s">
        <v>58</v>
      </c>
      <c r="K37" s="65" t="s">
        <v>37</v>
      </c>
      <c r="L37" s="92"/>
      <c r="M37" s="68" t="s">
        <v>59</v>
      </c>
      <c r="N37" s="69" t="s">
        <v>53</v>
      </c>
    </row>
    <row r="38" spans="2:14" s="21" customFormat="1">
      <c r="B38" s="94">
        <v>5</v>
      </c>
      <c r="C38" s="50"/>
      <c r="D38" s="51" t="s">
        <v>71</v>
      </c>
      <c r="E38" s="93" t="s">
        <v>72</v>
      </c>
      <c r="F38" s="18" t="s">
        <v>22</v>
      </c>
      <c r="G38" s="52" t="s">
        <v>73</v>
      </c>
      <c r="H38" s="18" t="s">
        <v>24</v>
      </c>
      <c r="I38" s="52" t="s">
        <v>74</v>
      </c>
      <c r="J38" s="18" t="s">
        <v>26</v>
      </c>
      <c r="K38" s="61" t="s">
        <v>75</v>
      </c>
      <c r="L38" s="93" t="s">
        <v>76</v>
      </c>
      <c r="M38" s="66" t="s">
        <v>29</v>
      </c>
      <c r="N38" s="62" t="s">
        <v>53</v>
      </c>
    </row>
    <row r="39" spans="2:14" s="21" customFormat="1">
      <c r="B39" s="95"/>
      <c r="C39" s="55"/>
      <c r="D39" s="91" t="s">
        <v>77</v>
      </c>
      <c r="E39" s="91"/>
      <c r="F39" s="19" t="s">
        <v>32</v>
      </c>
      <c r="G39" s="53" t="s">
        <v>78</v>
      </c>
      <c r="H39" s="19" t="s">
        <v>34</v>
      </c>
      <c r="I39" s="53" t="s">
        <v>79</v>
      </c>
      <c r="J39" s="19" t="s">
        <v>36</v>
      </c>
      <c r="K39" s="64" t="s">
        <v>37</v>
      </c>
      <c r="L39" s="91"/>
      <c r="M39" s="67" t="s">
        <v>38</v>
      </c>
      <c r="N39" s="63" t="s">
        <v>53</v>
      </c>
    </row>
    <row r="40" spans="2:14" s="21" customFormat="1">
      <c r="B40" s="95"/>
      <c r="C40" s="55" t="s">
        <v>80</v>
      </c>
      <c r="D40" s="91"/>
      <c r="E40" s="91"/>
      <c r="F40" s="19" t="s">
        <v>40</v>
      </c>
      <c r="G40" s="53" t="s">
        <v>81</v>
      </c>
      <c r="H40" s="19" t="s">
        <v>42</v>
      </c>
      <c r="I40" s="53" t="s">
        <v>82</v>
      </c>
      <c r="J40" s="19" t="s">
        <v>44</v>
      </c>
      <c r="K40" s="64" t="s">
        <v>37</v>
      </c>
      <c r="L40" s="91"/>
      <c r="M40" s="67" t="s">
        <v>45</v>
      </c>
      <c r="N40" s="63" t="s">
        <v>53</v>
      </c>
    </row>
    <row r="41" spans="2:14" s="21" customFormat="1">
      <c r="B41" s="95"/>
      <c r="C41" s="55"/>
      <c r="D41" s="91"/>
      <c r="E41" s="91"/>
      <c r="F41" s="19" t="s">
        <v>47</v>
      </c>
      <c r="G41" s="53" t="s">
        <v>70</v>
      </c>
      <c r="H41" s="19" t="s">
        <v>49</v>
      </c>
      <c r="I41" s="53" t="s">
        <v>50</v>
      </c>
      <c r="J41" s="19" t="s">
        <v>51</v>
      </c>
      <c r="K41" s="64" t="s">
        <v>37</v>
      </c>
      <c r="L41" s="91"/>
      <c r="M41" s="67" t="s">
        <v>52</v>
      </c>
      <c r="N41" s="63" t="s">
        <v>53</v>
      </c>
    </row>
    <row r="42" spans="2:14" s="21" customFormat="1">
      <c r="B42" s="95"/>
      <c r="C42" s="55"/>
      <c r="D42" s="92"/>
      <c r="E42" s="92"/>
      <c r="F42" s="20" t="s">
        <v>54</v>
      </c>
      <c r="G42" s="54" t="s">
        <v>55</v>
      </c>
      <c r="H42" s="20" t="s">
        <v>56</v>
      </c>
      <c r="I42" s="54" t="s">
        <v>57</v>
      </c>
      <c r="J42" s="20" t="s">
        <v>58</v>
      </c>
      <c r="K42" s="65" t="s">
        <v>37</v>
      </c>
      <c r="L42" s="92"/>
      <c r="M42" s="68" t="s">
        <v>59</v>
      </c>
      <c r="N42" s="69" t="s">
        <v>53</v>
      </c>
    </row>
    <row r="43" spans="2:14" s="21" customFormat="1">
      <c r="B43" s="94">
        <v>6</v>
      </c>
      <c r="C43" s="50"/>
      <c r="D43" s="51" t="s">
        <v>71</v>
      </c>
      <c r="E43" s="93" t="s">
        <v>72</v>
      </c>
      <c r="F43" s="18" t="s">
        <v>22</v>
      </c>
      <c r="G43" s="52" t="s">
        <v>73</v>
      </c>
      <c r="H43" s="18" t="s">
        <v>24</v>
      </c>
      <c r="I43" s="52" t="s">
        <v>74</v>
      </c>
      <c r="J43" s="18" t="s">
        <v>26</v>
      </c>
      <c r="K43" s="61" t="s">
        <v>75</v>
      </c>
      <c r="L43" s="93" t="s">
        <v>76</v>
      </c>
      <c r="M43" s="66" t="s">
        <v>29</v>
      </c>
      <c r="N43" s="62" t="s">
        <v>53</v>
      </c>
    </row>
    <row r="44" spans="2:14" s="21" customFormat="1">
      <c r="B44" s="95"/>
      <c r="C44" s="55"/>
      <c r="D44" s="91" t="s">
        <v>77</v>
      </c>
      <c r="E44" s="91"/>
      <c r="F44" s="19" t="s">
        <v>32</v>
      </c>
      <c r="G44" s="53" t="s">
        <v>78</v>
      </c>
      <c r="H44" s="19" t="s">
        <v>34</v>
      </c>
      <c r="I44" s="53" t="s">
        <v>79</v>
      </c>
      <c r="J44" s="19" t="s">
        <v>36</v>
      </c>
      <c r="K44" s="64" t="s">
        <v>37</v>
      </c>
      <c r="L44" s="91"/>
      <c r="M44" s="67" t="s">
        <v>38</v>
      </c>
      <c r="N44" s="63" t="s">
        <v>53</v>
      </c>
    </row>
    <row r="45" spans="2:14" s="21" customFormat="1">
      <c r="B45" s="95"/>
      <c r="C45" s="55" t="s">
        <v>80</v>
      </c>
      <c r="D45" s="91"/>
      <c r="E45" s="91"/>
      <c r="F45" s="19" t="s">
        <v>40</v>
      </c>
      <c r="G45" s="53" t="s">
        <v>81</v>
      </c>
      <c r="H45" s="19" t="s">
        <v>42</v>
      </c>
      <c r="I45" s="53" t="s">
        <v>82</v>
      </c>
      <c r="J45" s="19" t="s">
        <v>44</v>
      </c>
      <c r="K45" s="64" t="s">
        <v>37</v>
      </c>
      <c r="L45" s="91"/>
      <c r="M45" s="67" t="s">
        <v>45</v>
      </c>
      <c r="N45" s="63" t="s">
        <v>53</v>
      </c>
    </row>
    <row r="46" spans="2:14" s="21" customFormat="1">
      <c r="B46" s="95"/>
      <c r="C46" s="55"/>
      <c r="D46" s="91"/>
      <c r="E46" s="91"/>
      <c r="F46" s="19" t="s">
        <v>47</v>
      </c>
      <c r="G46" s="53" t="s">
        <v>70</v>
      </c>
      <c r="H46" s="19" t="s">
        <v>49</v>
      </c>
      <c r="I46" s="53" t="s">
        <v>50</v>
      </c>
      <c r="J46" s="19" t="s">
        <v>51</v>
      </c>
      <c r="K46" s="64" t="s">
        <v>37</v>
      </c>
      <c r="L46" s="91"/>
      <c r="M46" s="67" t="s">
        <v>52</v>
      </c>
      <c r="N46" s="63" t="s">
        <v>53</v>
      </c>
    </row>
    <row r="47" spans="2:14" s="21" customFormat="1">
      <c r="B47" s="95"/>
      <c r="C47" s="55"/>
      <c r="D47" s="92"/>
      <c r="E47" s="92"/>
      <c r="F47" s="20" t="s">
        <v>54</v>
      </c>
      <c r="G47" s="54" t="s">
        <v>55</v>
      </c>
      <c r="H47" s="20" t="s">
        <v>56</v>
      </c>
      <c r="I47" s="54" t="s">
        <v>57</v>
      </c>
      <c r="J47" s="20" t="s">
        <v>58</v>
      </c>
      <c r="K47" s="65" t="s">
        <v>37</v>
      </c>
      <c r="L47" s="92"/>
      <c r="M47" s="68" t="s">
        <v>59</v>
      </c>
      <c r="N47" s="69" t="s">
        <v>53</v>
      </c>
    </row>
    <row r="48" spans="2:14" s="21" customFormat="1">
      <c r="B48" s="94">
        <v>7</v>
      </c>
      <c r="C48" s="50"/>
      <c r="D48" s="51" t="s">
        <v>71</v>
      </c>
      <c r="E48" s="93" t="s">
        <v>72</v>
      </c>
      <c r="F48" s="18" t="s">
        <v>22</v>
      </c>
      <c r="G48" s="52" t="s">
        <v>73</v>
      </c>
      <c r="H48" s="18" t="s">
        <v>24</v>
      </c>
      <c r="I48" s="52" t="s">
        <v>74</v>
      </c>
      <c r="J48" s="18" t="s">
        <v>26</v>
      </c>
      <c r="K48" s="61" t="s">
        <v>75</v>
      </c>
      <c r="L48" s="93" t="s">
        <v>76</v>
      </c>
      <c r="M48" s="66" t="s">
        <v>29</v>
      </c>
      <c r="N48" s="62" t="s">
        <v>53</v>
      </c>
    </row>
    <row r="49" spans="2:14" s="21" customFormat="1">
      <c r="B49" s="95"/>
      <c r="C49" s="55"/>
      <c r="D49" s="91" t="s">
        <v>77</v>
      </c>
      <c r="E49" s="91"/>
      <c r="F49" s="19" t="s">
        <v>32</v>
      </c>
      <c r="G49" s="53" t="s">
        <v>78</v>
      </c>
      <c r="H49" s="19" t="s">
        <v>34</v>
      </c>
      <c r="I49" s="53" t="s">
        <v>79</v>
      </c>
      <c r="J49" s="19" t="s">
        <v>36</v>
      </c>
      <c r="K49" s="64" t="s">
        <v>37</v>
      </c>
      <c r="L49" s="91"/>
      <c r="M49" s="67" t="s">
        <v>38</v>
      </c>
      <c r="N49" s="63" t="s">
        <v>53</v>
      </c>
    </row>
    <row r="50" spans="2:14" s="21" customFormat="1">
      <c r="B50" s="95"/>
      <c r="C50" s="55" t="s">
        <v>80</v>
      </c>
      <c r="D50" s="91"/>
      <c r="E50" s="91"/>
      <c r="F50" s="19" t="s">
        <v>40</v>
      </c>
      <c r="G50" s="53" t="s">
        <v>81</v>
      </c>
      <c r="H50" s="19" t="s">
        <v>42</v>
      </c>
      <c r="I50" s="53" t="s">
        <v>82</v>
      </c>
      <c r="J50" s="19" t="s">
        <v>44</v>
      </c>
      <c r="K50" s="64" t="s">
        <v>37</v>
      </c>
      <c r="L50" s="91"/>
      <c r="M50" s="67" t="s">
        <v>45</v>
      </c>
      <c r="N50" s="63" t="s">
        <v>53</v>
      </c>
    </row>
    <row r="51" spans="2:14" s="21" customFormat="1">
      <c r="B51" s="95"/>
      <c r="C51" s="55"/>
      <c r="D51" s="91"/>
      <c r="E51" s="91"/>
      <c r="F51" s="19" t="s">
        <v>47</v>
      </c>
      <c r="G51" s="53" t="s">
        <v>70</v>
      </c>
      <c r="H51" s="19" t="s">
        <v>49</v>
      </c>
      <c r="I51" s="53" t="s">
        <v>50</v>
      </c>
      <c r="J51" s="19" t="s">
        <v>51</v>
      </c>
      <c r="K51" s="64" t="s">
        <v>37</v>
      </c>
      <c r="L51" s="91"/>
      <c r="M51" s="67" t="s">
        <v>52</v>
      </c>
      <c r="N51" s="63" t="s">
        <v>53</v>
      </c>
    </row>
    <row r="52" spans="2:14" s="21" customFormat="1">
      <c r="B52" s="95"/>
      <c r="C52" s="55"/>
      <c r="D52" s="92"/>
      <c r="E52" s="92"/>
      <c r="F52" s="20" t="s">
        <v>54</v>
      </c>
      <c r="G52" s="54" t="s">
        <v>55</v>
      </c>
      <c r="H52" s="20" t="s">
        <v>56</v>
      </c>
      <c r="I52" s="54" t="s">
        <v>57</v>
      </c>
      <c r="J52" s="20" t="s">
        <v>58</v>
      </c>
      <c r="K52" s="65" t="s">
        <v>37</v>
      </c>
      <c r="L52" s="92"/>
      <c r="M52" s="68" t="s">
        <v>59</v>
      </c>
      <c r="N52" s="69" t="s">
        <v>53</v>
      </c>
    </row>
    <row r="53" spans="2:14" s="21" customFormat="1">
      <c r="B53" s="94">
        <v>8</v>
      </c>
      <c r="C53" s="50"/>
      <c r="D53" s="51" t="s">
        <v>71</v>
      </c>
      <c r="E53" s="93" t="s">
        <v>72</v>
      </c>
      <c r="F53" s="18" t="s">
        <v>22</v>
      </c>
      <c r="G53" s="52" t="s">
        <v>73</v>
      </c>
      <c r="H53" s="18" t="s">
        <v>24</v>
      </c>
      <c r="I53" s="52" t="s">
        <v>74</v>
      </c>
      <c r="J53" s="18" t="s">
        <v>26</v>
      </c>
      <c r="K53" s="61" t="s">
        <v>75</v>
      </c>
      <c r="L53" s="93" t="s">
        <v>76</v>
      </c>
      <c r="M53" s="66" t="s">
        <v>29</v>
      </c>
      <c r="N53" s="62" t="s">
        <v>53</v>
      </c>
    </row>
    <row r="54" spans="2:14" s="21" customFormat="1">
      <c r="B54" s="95"/>
      <c r="C54" s="55"/>
      <c r="D54" s="91" t="s">
        <v>77</v>
      </c>
      <c r="E54" s="91"/>
      <c r="F54" s="19" t="s">
        <v>32</v>
      </c>
      <c r="G54" s="53" t="s">
        <v>78</v>
      </c>
      <c r="H54" s="19" t="s">
        <v>34</v>
      </c>
      <c r="I54" s="53" t="s">
        <v>79</v>
      </c>
      <c r="J54" s="19" t="s">
        <v>36</v>
      </c>
      <c r="K54" s="64" t="s">
        <v>37</v>
      </c>
      <c r="L54" s="91"/>
      <c r="M54" s="67" t="s">
        <v>38</v>
      </c>
      <c r="N54" s="63" t="s">
        <v>53</v>
      </c>
    </row>
    <row r="55" spans="2:14" s="21" customFormat="1">
      <c r="B55" s="95"/>
      <c r="C55" s="55" t="s">
        <v>80</v>
      </c>
      <c r="D55" s="91"/>
      <c r="E55" s="91"/>
      <c r="F55" s="19" t="s">
        <v>40</v>
      </c>
      <c r="G55" s="53" t="s">
        <v>81</v>
      </c>
      <c r="H55" s="19" t="s">
        <v>42</v>
      </c>
      <c r="I55" s="53" t="s">
        <v>82</v>
      </c>
      <c r="J55" s="19" t="s">
        <v>44</v>
      </c>
      <c r="K55" s="64" t="s">
        <v>37</v>
      </c>
      <c r="L55" s="91"/>
      <c r="M55" s="67" t="s">
        <v>45</v>
      </c>
      <c r="N55" s="63" t="s">
        <v>53</v>
      </c>
    </row>
    <row r="56" spans="2:14" s="21" customFormat="1">
      <c r="B56" s="95"/>
      <c r="C56" s="55"/>
      <c r="D56" s="91"/>
      <c r="E56" s="91"/>
      <c r="F56" s="19" t="s">
        <v>47</v>
      </c>
      <c r="G56" s="53" t="s">
        <v>70</v>
      </c>
      <c r="H56" s="19" t="s">
        <v>49</v>
      </c>
      <c r="I56" s="53" t="s">
        <v>50</v>
      </c>
      <c r="J56" s="19" t="s">
        <v>51</v>
      </c>
      <c r="K56" s="64" t="s">
        <v>37</v>
      </c>
      <c r="L56" s="91"/>
      <c r="M56" s="67" t="s">
        <v>52</v>
      </c>
      <c r="N56" s="63" t="s">
        <v>53</v>
      </c>
    </row>
    <row r="57" spans="2:14" s="21" customFormat="1">
      <c r="B57" s="95"/>
      <c r="C57" s="55"/>
      <c r="D57" s="92"/>
      <c r="E57" s="92"/>
      <c r="F57" s="20" t="s">
        <v>54</v>
      </c>
      <c r="G57" s="54" t="s">
        <v>55</v>
      </c>
      <c r="H57" s="20" t="s">
        <v>56</v>
      </c>
      <c r="I57" s="54" t="s">
        <v>57</v>
      </c>
      <c r="J57" s="20" t="s">
        <v>58</v>
      </c>
      <c r="K57" s="65" t="s">
        <v>37</v>
      </c>
      <c r="L57" s="92"/>
      <c r="M57" s="68" t="s">
        <v>59</v>
      </c>
      <c r="N57" s="69" t="s">
        <v>53</v>
      </c>
    </row>
    <row r="58" spans="2:14" s="21" customFormat="1">
      <c r="B58" s="94">
        <v>9</v>
      </c>
      <c r="C58" s="50"/>
      <c r="D58" s="51" t="s">
        <v>71</v>
      </c>
      <c r="E58" s="93" t="s">
        <v>72</v>
      </c>
      <c r="F58" s="18" t="s">
        <v>22</v>
      </c>
      <c r="G58" s="52" t="s">
        <v>73</v>
      </c>
      <c r="H58" s="18" t="s">
        <v>24</v>
      </c>
      <c r="I58" s="52" t="s">
        <v>74</v>
      </c>
      <c r="J58" s="18" t="s">
        <v>26</v>
      </c>
      <c r="K58" s="61" t="s">
        <v>75</v>
      </c>
      <c r="L58" s="93" t="s">
        <v>76</v>
      </c>
      <c r="M58" s="66" t="s">
        <v>29</v>
      </c>
      <c r="N58" s="62" t="s">
        <v>53</v>
      </c>
    </row>
    <row r="59" spans="2:14" s="21" customFormat="1">
      <c r="B59" s="95"/>
      <c r="C59" s="55"/>
      <c r="D59" s="91" t="s">
        <v>77</v>
      </c>
      <c r="E59" s="91"/>
      <c r="F59" s="19" t="s">
        <v>32</v>
      </c>
      <c r="G59" s="53" t="s">
        <v>78</v>
      </c>
      <c r="H59" s="19" t="s">
        <v>34</v>
      </c>
      <c r="I59" s="53" t="s">
        <v>79</v>
      </c>
      <c r="J59" s="19" t="s">
        <v>36</v>
      </c>
      <c r="K59" s="64" t="s">
        <v>37</v>
      </c>
      <c r="L59" s="91"/>
      <c r="M59" s="67" t="s">
        <v>38</v>
      </c>
      <c r="N59" s="63" t="s">
        <v>53</v>
      </c>
    </row>
    <row r="60" spans="2:14" s="21" customFormat="1">
      <c r="B60" s="95"/>
      <c r="C60" s="55" t="s">
        <v>80</v>
      </c>
      <c r="D60" s="91"/>
      <c r="E60" s="91"/>
      <c r="F60" s="19" t="s">
        <v>40</v>
      </c>
      <c r="G60" s="53" t="s">
        <v>81</v>
      </c>
      <c r="H60" s="19" t="s">
        <v>42</v>
      </c>
      <c r="I60" s="53" t="s">
        <v>82</v>
      </c>
      <c r="J60" s="19" t="s">
        <v>44</v>
      </c>
      <c r="K60" s="64" t="s">
        <v>37</v>
      </c>
      <c r="L60" s="91"/>
      <c r="M60" s="67" t="s">
        <v>45</v>
      </c>
      <c r="N60" s="63" t="s">
        <v>53</v>
      </c>
    </row>
    <row r="61" spans="2:14" s="21" customFormat="1">
      <c r="B61" s="95"/>
      <c r="C61" s="55"/>
      <c r="D61" s="91"/>
      <c r="E61" s="91"/>
      <c r="F61" s="19" t="s">
        <v>47</v>
      </c>
      <c r="G61" s="53" t="s">
        <v>70</v>
      </c>
      <c r="H61" s="19" t="s">
        <v>49</v>
      </c>
      <c r="I61" s="53" t="s">
        <v>50</v>
      </c>
      <c r="J61" s="19" t="s">
        <v>51</v>
      </c>
      <c r="K61" s="64" t="s">
        <v>37</v>
      </c>
      <c r="L61" s="91"/>
      <c r="M61" s="67" t="s">
        <v>52</v>
      </c>
      <c r="N61" s="63" t="s">
        <v>53</v>
      </c>
    </row>
    <row r="62" spans="2:14" s="21" customFormat="1">
      <c r="B62" s="95"/>
      <c r="C62" s="55"/>
      <c r="D62" s="92"/>
      <c r="E62" s="92"/>
      <c r="F62" s="20" t="s">
        <v>54</v>
      </c>
      <c r="G62" s="54" t="s">
        <v>55</v>
      </c>
      <c r="H62" s="20" t="s">
        <v>56</v>
      </c>
      <c r="I62" s="54" t="s">
        <v>57</v>
      </c>
      <c r="J62" s="20" t="s">
        <v>58</v>
      </c>
      <c r="K62" s="65" t="s">
        <v>37</v>
      </c>
      <c r="L62" s="92"/>
      <c r="M62" s="68" t="s">
        <v>59</v>
      </c>
      <c r="N62" s="69" t="s">
        <v>53</v>
      </c>
    </row>
    <row r="63" spans="2:14" s="21" customFormat="1">
      <c r="B63" s="94">
        <v>10</v>
      </c>
      <c r="C63" s="50"/>
      <c r="D63" s="51" t="s">
        <v>71</v>
      </c>
      <c r="E63" s="93" t="s">
        <v>72</v>
      </c>
      <c r="F63" s="18" t="s">
        <v>22</v>
      </c>
      <c r="G63" s="52" t="s">
        <v>73</v>
      </c>
      <c r="H63" s="18" t="s">
        <v>24</v>
      </c>
      <c r="I63" s="52" t="s">
        <v>74</v>
      </c>
      <c r="J63" s="18" t="s">
        <v>26</v>
      </c>
      <c r="K63" s="61" t="s">
        <v>75</v>
      </c>
      <c r="L63" s="93" t="s">
        <v>76</v>
      </c>
      <c r="M63" s="66" t="s">
        <v>29</v>
      </c>
      <c r="N63" s="62" t="s">
        <v>53</v>
      </c>
    </row>
    <row r="64" spans="2:14" s="21" customFormat="1">
      <c r="B64" s="95"/>
      <c r="C64" s="55"/>
      <c r="D64" s="91" t="s">
        <v>77</v>
      </c>
      <c r="E64" s="91"/>
      <c r="F64" s="19" t="s">
        <v>32</v>
      </c>
      <c r="G64" s="53" t="s">
        <v>78</v>
      </c>
      <c r="H64" s="19" t="s">
        <v>34</v>
      </c>
      <c r="I64" s="53" t="s">
        <v>79</v>
      </c>
      <c r="J64" s="19" t="s">
        <v>36</v>
      </c>
      <c r="K64" s="64" t="s">
        <v>37</v>
      </c>
      <c r="L64" s="91"/>
      <c r="M64" s="67" t="s">
        <v>38</v>
      </c>
      <c r="N64" s="63" t="s">
        <v>53</v>
      </c>
    </row>
    <row r="65" spans="2:14" s="21" customFormat="1">
      <c r="B65" s="95"/>
      <c r="C65" s="55" t="s">
        <v>80</v>
      </c>
      <c r="D65" s="91"/>
      <c r="E65" s="91"/>
      <c r="F65" s="19" t="s">
        <v>40</v>
      </c>
      <c r="G65" s="53" t="s">
        <v>81</v>
      </c>
      <c r="H65" s="19" t="s">
        <v>42</v>
      </c>
      <c r="I65" s="53" t="s">
        <v>82</v>
      </c>
      <c r="J65" s="19" t="s">
        <v>44</v>
      </c>
      <c r="K65" s="64" t="s">
        <v>37</v>
      </c>
      <c r="L65" s="91"/>
      <c r="M65" s="67" t="s">
        <v>45</v>
      </c>
      <c r="N65" s="63" t="s">
        <v>53</v>
      </c>
    </row>
    <row r="66" spans="2:14" s="21" customFormat="1">
      <c r="B66" s="95"/>
      <c r="C66" s="55"/>
      <c r="D66" s="91"/>
      <c r="E66" s="91"/>
      <c r="F66" s="19" t="s">
        <v>47</v>
      </c>
      <c r="G66" s="53" t="s">
        <v>70</v>
      </c>
      <c r="H66" s="19" t="s">
        <v>49</v>
      </c>
      <c r="I66" s="53" t="s">
        <v>50</v>
      </c>
      <c r="J66" s="19" t="s">
        <v>51</v>
      </c>
      <c r="K66" s="64" t="s">
        <v>37</v>
      </c>
      <c r="L66" s="91"/>
      <c r="M66" s="67" t="s">
        <v>52</v>
      </c>
      <c r="N66" s="63" t="s">
        <v>53</v>
      </c>
    </row>
    <row r="67" spans="2:14" s="21" customFormat="1">
      <c r="B67" s="95"/>
      <c r="C67" s="55"/>
      <c r="D67" s="92"/>
      <c r="E67" s="92"/>
      <c r="F67" s="20" t="s">
        <v>54</v>
      </c>
      <c r="G67" s="54" t="s">
        <v>55</v>
      </c>
      <c r="H67" s="20" t="s">
        <v>56</v>
      </c>
      <c r="I67" s="54" t="s">
        <v>57</v>
      </c>
      <c r="J67" s="20" t="s">
        <v>58</v>
      </c>
      <c r="K67" s="65" t="s">
        <v>37</v>
      </c>
      <c r="L67" s="92"/>
      <c r="M67" s="68" t="s">
        <v>59</v>
      </c>
      <c r="N67" s="69" t="s">
        <v>53</v>
      </c>
    </row>
    <row r="68" spans="2:14" s="21" customFormat="1">
      <c r="B68" s="94">
        <v>11</v>
      </c>
      <c r="C68" s="50"/>
      <c r="D68" s="51" t="s">
        <v>71</v>
      </c>
      <c r="E68" s="93" t="s">
        <v>72</v>
      </c>
      <c r="F68" s="18" t="s">
        <v>22</v>
      </c>
      <c r="G68" s="52" t="s">
        <v>73</v>
      </c>
      <c r="H68" s="18" t="s">
        <v>24</v>
      </c>
      <c r="I68" s="52" t="s">
        <v>74</v>
      </c>
      <c r="J68" s="18" t="s">
        <v>26</v>
      </c>
      <c r="K68" s="61" t="s">
        <v>75</v>
      </c>
      <c r="L68" s="93" t="s">
        <v>76</v>
      </c>
      <c r="M68" s="66" t="s">
        <v>29</v>
      </c>
      <c r="N68" s="62" t="s">
        <v>53</v>
      </c>
    </row>
    <row r="69" spans="2:14" s="21" customFormat="1">
      <c r="B69" s="95"/>
      <c r="C69" s="55"/>
      <c r="D69" s="91" t="s">
        <v>77</v>
      </c>
      <c r="E69" s="91"/>
      <c r="F69" s="19" t="s">
        <v>32</v>
      </c>
      <c r="G69" s="53" t="s">
        <v>78</v>
      </c>
      <c r="H69" s="19" t="s">
        <v>34</v>
      </c>
      <c r="I69" s="53" t="s">
        <v>79</v>
      </c>
      <c r="J69" s="19" t="s">
        <v>36</v>
      </c>
      <c r="K69" s="64" t="s">
        <v>37</v>
      </c>
      <c r="L69" s="91"/>
      <c r="M69" s="67" t="s">
        <v>38</v>
      </c>
      <c r="N69" s="63" t="s">
        <v>53</v>
      </c>
    </row>
    <row r="70" spans="2:14" s="21" customFormat="1">
      <c r="B70" s="95"/>
      <c r="C70" s="55" t="s">
        <v>80</v>
      </c>
      <c r="D70" s="91"/>
      <c r="E70" s="91"/>
      <c r="F70" s="19" t="s">
        <v>40</v>
      </c>
      <c r="G70" s="53" t="s">
        <v>81</v>
      </c>
      <c r="H70" s="19" t="s">
        <v>42</v>
      </c>
      <c r="I70" s="53" t="s">
        <v>82</v>
      </c>
      <c r="J70" s="19" t="s">
        <v>44</v>
      </c>
      <c r="K70" s="64" t="s">
        <v>37</v>
      </c>
      <c r="L70" s="91"/>
      <c r="M70" s="67" t="s">
        <v>45</v>
      </c>
      <c r="N70" s="63" t="s">
        <v>53</v>
      </c>
    </row>
    <row r="71" spans="2:14" s="21" customFormat="1">
      <c r="B71" s="95"/>
      <c r="C71" s="55"/>
      <c r="D71" s="91"/>
      <c r="E71" s="91"/>
      <c r="F71" s="19" t="s">
        <v>47</v>
      </c>
      <c r="G71" s="53" t="s">
        <v>70</v>
      </c>
      <c r="H71" s="19" t="s">
        <v>49</v>
      </c>
      <c r="I71" s="53" t="s">
        <v>50</v>
      </c>
      <c r="J71" s="19" t="s">
        <v>51</v>
      </c>
      <c r="K71" s="64" t="s">
        <v>37</v>
      </c>
      <c r="L71" s="91"/>
      <c r="M71" s="67" t="s">
        <v>52</v>
      </c>
      <c r="N71" s="63" t="s">
        <v>53</v>
      </c>
    </row>
    <row r="72" spans="2:14" s="21" customFormat="1">
      <c r="B72" s="95"/>
      <c r="C72" s="55"/>
      <c r="D72" s="92"/>
      <c r="E72" s="92"/>
      <c r="F72" s="20" t="s">
        <v>54</v>
      </c>
      <c r="G72" s="54" t="s">
        <v>55</v>
      </c>
      <c r="H72" s="20" t="s">
        <v>56</v>
      </c>
      <c r="I72" s="54" t="s">
        <v>57</v>
      </c>
      <c r="J72" s="20" t="s">
        <v>58</v>
      </c>
      <c r="K72" s="65" t="s">
        <v>37</v>
      </c>
      <c r="L72" s="92"/>
      <c r="M72" s="68" t="s">
        <v>59</v>
      </c>
      <c r="N72" s="69" t="s">
        <v>53</v>
      </c>
    </row>
    <row r="73" spans="2:14" s="21" customFormat="1">
      <c r="B73" s="94">
        <v>12</v>
      </c>
      <c r="C73" s="50"/>
      <c r="D73" s="51" t="s">
        <v>71</v>
      </c>
      <c r="E73" s="93" t="s">
        <v>72</v>
      </c>
      <c r="F73" s="18" t="s">
        <v>22</v>
      </c>
      <c r="G73" s="52" t="s">
        <v>73</v>
      </c>
      <c r="H73" s="18" t="s">
        <v>24</v>
      </c>
      <c r="I73" s="52" t="s">
        <v>74</v>
      </c>
      <c r="J73" s="18" t="s">
        <v>26</v>
      </c>
      <c r="K73" s="61" t="s">
        <v>75</v>
      </c>
      <c r="L73" s="93" t="s">
        <v>76</v>
      </c>
      <c r="M73" s="66" t="s">
        <v>29</v>
      </c>
      <c r="N73" s="62" t="s">
        <v>53</v>
      </c>
    </row>
    <row r="74" spans="2:14" s="21" customFormat="1">
      <c r="B74" s="95"/>
      <c r="C74" s="55"/>
      <c r="D74" s="91" t="s">
        <v>77</v>
      </c>
      <c r="E74" s="91"/>
      <c r="F74" s="19" t="s">
        <v>32</v>
      </c>
      <c r="G74" s="53" t="s">
        <v>78</v>
      </c>
      <c r="H74" s="19" t="s">
        <v>34</v>
      </c>
      <c r="I74" s="53" t="s">
        <v>79</v>
      </c>
      <c r="J74" s="19" t="s">
        <v>36</v>
      </c>
      <c r="K74" s="64" t="s">
        <v>37</v>
      </c>
      <c r="L74" s="91"/>
      <c r="M74" s="67" t="s">
        <v>38</v>
      </c>
      <c r="N74" s="63" t="s">
        <v>53</v>
      </c>
    </row>
    <row r="75" spans="2:14" s="21" customFormat="1">
      <c r="B75" s="95"/>
      <c r="C75" s="55" t="s">
        <v>80</v>
      </c>
      <c r="D75" s="91"/>
      <c r="E75" s="91"/>
      <c r="F75" s="19" t="s">
        <v>40</v>
      </c>
      <c r="G75" s="53" t="s">
        <v>81</v>
      </c>
      <c r="H75" s="19" t="s">
        <v>42</v>
      </c>
      <c r="I75" s="53" t="s">
        <v>82</v>
      </c>
      <c r="J75" s="19" t="s">
        <v>44</v>
      </c>
      <c r="K75" s="64" t="s">
        <v>37</v>
      </c>
      <c r="L75" s="91"/>
      <c r="M75" s="67" t="s">
        <v>45</v>
      </c>
      <c r="N75" s="63" t="s">
        <v>53</v>
      </c>
    </row>
    <row r="76" spans="2:14" s="21" customFormat="1">
      <c r="B76" s="95"/>
      <c r="C76" s="55"/>
      <c r="D76" s="91"/>
      <c r="E76" s="91"/>
      <c r="F76" s="19" t="s">
        <v>47</v>
      </c>
      <c r="G76" s="53" t="s">
        <v>70</v>
      </c>
      <c r="H76" s="19" t="s">
        <v>49</v>
      </c>
      <c r="I76" s="53" t="s">
        <v>50</v>
      </c>
      <c r="J76" s="19" t="s">
        <v>51</v>
      </c>
      <c r="K76" s="64" t="s">
        <v>37</v>
      </c>
      <c r="L76" s="91"/>
      <c r="M76" s="67" t="s">
        <v>52</v>
      </c>
      <c r="N76" s="63" t="s">
        <v>53</v>
      </c>
    </row>
    <row r="77" spans="2:14" s="21" customFormat="1">
      <c r="B77" s="95"/>
      <c r="C77" s="55"/>
      <c r="D77" s="92"/>
      <c r="E77" s="92"/>
      <c r="F77" s="20" t="s">
        <v>54</v>
      </c>
      <c r="G77" s="54" t="s">
        <v>55</v>
      </c>
      <c r="H77" s="20" t="s">
        <v>56</v>
      </c>
      <c r="I77" s="54" t="s">
        <v>57</v>
      </c>
      <c r="J77" s="20" t="s">
        <v>58</v>
      </c>
      <c r="K77" s="65" t="s">
        <v>37</v>
      </c>
      <c r="L77" s="92"/>
      <c r="M77" s="68" t="s">
        <v>59</v>
      </c>
      <c r="N77" s="69" t="s">
        <v>53</v>
      </c>
    </row>
    <row r="78" spans="2:14" s="21" customFormat="1">
      <c r="B78" s="94">
        <v>13</v>
      </c>
      <c r="C78" s="50"/>
      <c r="D78" s="51" t="s">
        <v>71</v>
      </c>
      <c r="E78" s="93" t="s">
        <v>72</v>
      </c>
      <c r="F78" s="18" t="s">
        <v>22</v>
      </c>
      <c r="G78" s="52" t="s">
        <v>73</v>
      </c>
      <c r="H78" s="18" t="s">
        <v>24</v>
      </c>
      <c r="I78" s="52" t="s">
        <v>74</v>
      </c>
      <c r="J78" s="18" t="s">
        <v>26</v>
      </c>
      <c r="K78" s="61" t="s">
        <v>75</v>
      </c>
      <c r="L78" s="93" t="s">
        <v>76</v>
      </c>
      <c r="M78" s="66" t="s">
        <v>29</v>
      </c>
      <c r="N78" s="62" t="s">
        <v>53</v>
      </c>
    </row>
    <row r="79" spans="2:14" s="21" customFormat="1">
      <c r="B79" s="95"/>
      <c r="C79" s="55"/>
      <c r="D79" s="91" t="s">
        <v>77</v>
      </c>
      <c r="E79" s="91"/>
      <c r="F79" s="19" t="s">
        <v>32</v>
      </c>
      <c r="G79" s="53" t="s">
        <v>78</v>
      </c>
      <c r="H79" s="19" t="s">
        <v>34</v>
      </c>
      <c r="I79" s="53" t="s">
        <v>79</v>
      </c>
      <c r="J79" s="19" t="s">
        <v>36</v>
      </c>
      <c r="K79" s="64" t="s">
        <v>37</v>
      </c>
      <c r="L79" s="91"/>
      <c r="M79" s="67" t="s">
        <v>38</v>
      </c>
      <c r="N79" s="63" t="s">
        <v>53</v>
      </c>
    </row>
    <row r="80" spans="2:14" s="21" customFormat="1">
      <c r="B80" s="95"/>
      <c r="C80" s="55" t="s">
        <v>80</v>
      </c>
      <c r="D80" s="91"/>
      <c r="E80" s="91"/>
      <c r="F80" s="19" t="s">
        <v>40</v>
      </c>
      <c r="G80" s="53" t="s">
        <v>81</v>
      </c>
      <c r="H80" s="19" t="s">
        <v>42</v>
      </c>
      <c r="I80" s="53" t="s">
        <v>82</v>
      </c>
      <c r="J80" s="19" t="s">
        <v>44</v>
      </c>
      <c r="K80" s="64" t="s">
        <v>37</v>
      </c>
      <c r="L80" s="91"/>
      <c r="M80" s="67" t="s">
        <v>45</v>
      </c>
      <c r="N80" s="63" t="s">
        <v>53</v>
      </c>
    </row>
    <row r="81" spans="2:14" s="21" customFormat="1">
      <c r="B81" s="95"/>
      <c r="C81" s="55"/>
      <c r="D81" s="91"/>
      <c r="E81" s="91"/>
      <c r="F81" s="19" t="s">
        <v>47</v>
      </c>
      <c r="G81" s="53" t="s">
        <v>70</v>
      </c>
      <c r="H81" s="19" t="s">
        <v>49</v>
      </c>
      <c r="I81" s="53" t="s">
        <v>50</v>
      </c>
      <c r="J81" s="19" t="s">
        <v>51</v>
      </c>
      <c r="K81" s="64" t="s">
        <v>37</v>
      </c>
      <c r="L81" s="91"/>
      <c r="M81" s="67" t="s">
        <v>52</v>
      </c>
      <c r="N81" s="63" t="s">
        <v>53</v>
      </c>
    </row>
    <row r="82" spans="2:14" s="21" customFormat="1">
      <c r="B82" s="95"/>
      <c r="C82" s="55"/>
      <c r="D82" s="92"/>
      <c r="E82" s="92"/>
      <c r="F82" s="20" t="s">
        <v>54</v>
      </c>
      <c r="G82" s="54" t="s">
        <v>55</v>
      </c>
      <c r="H82" s="20" t="s">
        <v>56</v>
      </c>
      <c r="I82" s="54" t="s">
        <v>57</v>
      </c>
      <c r="J82" s="20" t="s">
        <v>58</v>
      </c>
      <c r="K82" s="65" t="s">
        <v>37</v>
      </c>
      <c r="L82" s="92"/>
      <c r="M82" s="68" t="s">
        <v>59</v>
      </c>
      <c r="N82" s="69" t="s">
        <v>53</v>
      </c>
    </row>
    <row r="83" spans="2:14" s="21" customFormat="1">
      <c r="B83" s="94">
        <v>14</v>
      </c>
      <c r="C83" s="50"/>
      <c r="D83" s="51" t="s">
        <v>71</v>
      </c>
      <c r="E83" s="93" t="s">
        <v>72</v>
      </c>
      <c r="F83" s="18" t="s">
        <v>22</v>
      </c>
      <c r="G83" s="52" t="s">
        <v>73</v>
      </c>
      <c r="H83" s="18" t="s">
        <v>24</v>
      </c>
      <c r="I83" s="52" t="s">
        <v>74</v>
      </c>
      <c r="J83" s="18" t="s">
        <v>26</v>
      </c>
      <c r="K83" s="61" t="s">
        <v>75</v>
      </c>
      <c r="L83" s="93" t="s">
        <v>76</v>
      </c>
      <c r="M83" s="66" t="s">
        <v>29</v>
      </c>
      <c r="N83" s="62" t="s">
        <v>53</v>
      </c>
    </row>
    <row r="84" spans="2:14" s="21" customFormat="1">
      <c r="B84" s="95"/>
      <c r="C84" s="55"/>
      <c r="D84" s="91" t="s">
        <v>77</v>
      </c>
      <c r="E84" s="91"/>
      <c r="F84" s="19" t="s">
        <v>32</v>
      </c>
      <c r="G84" s="53" t="s">
        <v>78</v>
      </c>
      <c r="H84" s="19" t="s">
        <v>34</v>
      </c>
      <c r="I84" s="53" t="s">
        <v>79</v>
      </c>
      <c r="J84" s="19" t="s">
        <v>36</v>
      </c>
      <c r="K84" s="64" t="s">
        <v>37</v>
      </c>
      <c r="L84" s="91"/>
      <c r="M84" s="67" t="s">
        <v>38</v>
      </c>
      <c r="N84" s="63" t="s">
        <v>53</v>
      </c>
    </row>
    <row r="85" spans="2:14" s="21" customFormat="1">
      <c r="B85" s="95"/>
      <c r="C85" s="55" t="s">
        <v>80</v>
      </c>
      <c r="D85" s="91"/>
      <c r="E85" s="91"/>
      <c r="F85" s="19" t="s">
        <v>40</v>
      </c>
      <c r="G85" s="53" t="s">
        <v>81</v>
      </c>
      <c r="H85" s="19" t="s">
        <v>42</v>
      </c>
      <c r="I85" s="53" t="s">
        <v>82</v>
      </c>
      <c r="J85" s="19" t="s">
        <v>44</v>
      </c>
      <c r="K85" s="64" t="s">
        <v>37</v>
      </c>
      <c r="L85" s="91"/>
      <c r="M85" s="67" t="s">
        <v>45</v>
      </c>
      <c r="N85" s="63" t="s">
        <v>53</v>
      </c>
    </row>
    <row r="86" spans="2:14" s="21" customFormat="1">
      <c r="B86" s="95"/>
      <c r="C86" s="55"/>
      <c r="D86" s="91"/>
      <c r="E86" s="91"/>
      <c r="F86" s="19" t="s">
        <v>47</v>
      </c>
      <c r="G86" s="53" t="s">
        <v>70</v>
      </c>
      <c r="H86" s="19" t="s">
        <v>49</v>
      </c>
      <c r="I86" s="53" t="s">
        <v>50</v>
      </c>
      <c r="J86" s="19" t="s">
        <v>51</v>
      </c>
      <c r="K86" s="64" t="s">
        <v>37</v>
      </c>
      <c r="L86" s="91"/>
      <c r="M86" s="67" t="s">
        <v>52</v>
      </c>
      <c r="N86" s="63" t="s">
        <v>53</v>
      </c>
    </row>
    <row r="87" spans="2:14" s="21" customFormat="1">
      <c r="B87" s="95"/>
      <c r="C87" s="55"/>
      <c r="D87" s="92"/>
      <c r="E87" s="92"/>
      <c r="F87" s="20" t="s">
        <v>54</v>
      </c>
      <c r="G87" s="54" t="s">
        <v>55</v>
      </c>
      <c r="H87" s="20" t="s">
        <v>56</v>
      </c>
      <c r="I87" s="54" t="s">
        <v>57</v>
      </c>
      <c r="J87" s="20" t="s">
        <v>58</v>
      </c>
      <c r="K87" s="65" t="s">
        <v>37</v>
      </c>
      <c r="L87" s="92"/>
      <c r="M87" s="68" t="s">
        <v>59</v>
      </c>
      <c r="N87" s="69" t="s">
        <v>53</v>
      </c>
    </row>
    <row r="88" spans="2:14" s="21" customFormat="1">
      <c r="B88" s="94">
        <v>15</v>
      </c>
      <c r="C88" s="50"/>
      <c r="D88" s="51" t="s">
        <v>71</v>
      </c>
      <c r="E88" s="93" t="s">
        <v>72</v>
      </c>
      <c r="F88" s="18" t="s">
        <v>22</v>
      </c>
      <c r="G88" s="52" t="s">
        <v>73</v>
      </c>
      <c r="H88" s="18" t="s">
        <v>24</v>
      </c>
      <c r="I88" s="52" t="s">
        <v>74</v>
      </c>
      <c r="J88" s="18" t="s">
        <v>26</v>
      </c>
      <c r="K88" s="61" t="s">
        <v>75</v>
      </c>
      <c r="L88" s="93" t="s">
        <v>76</v>
      </c>
      <c r="M88" s="66" t="s">
        <v>29</v>
      </c>
      <c r="N88" s="62" t="s">
        <v>53</v>
      </c>
    </row>
    <row r="89" spans="2:14" s="21" customFormat="1">
      <c r="B89" s="95"/>
      <c r="C89" s="55"/>
      <c r="D89" s="91" t="s">
        <v>77</v>
      </c>
      <c r="E89" s="91"/>
      <c r="F89" s="19" t="s">
        <v>32</v>
      </c>
      <c r="G89" s="53" t="s">
        <v>78</v>
      </c>
      <c r="H89" s="19" t="s">
        <v>34</v>
      </c>
      <c r="I89" s="53" t="s">
        <v>79</v>
      </c>
      <c r="J89" s="19" t="s">
        <v>36</v>
      </c>
      <c r="K89" s="64" t="s">
        <v>37</v>
      </c>
      <c r="L89" s="91"/>
      <c r="M89" s="67" t="s">
        <v>38</v>
      </c>
      <c r="N89" s="63" t="s">
        <v>53</v>
      </c>
    </row>
    <row r="90" spans="2:14" s="21" customFormat="1">
      <c r="B90" s="95"/>
      <c r="C90" s="55" t="s">
        <v>80</v>
      </c>
      <c r="D90" s="91"/>
      <c r="E90" s="91"/>
      <c r="F90" s="19" t="s">
        <v>40</v>
      </c>
      <c r="G90" s="53" t="s">
        <v>81</v>
      </c>
      <c r="H90" s="19" t="s">
        <v>42</v>
      </c>
      <c r="I90" s="53" t="s">
        <v>82</v>
      </c>
      <c r="J90" s="19" t="s">
        <v>44</v>
      </c>
      <c r="K90" s="64" t="s">
        <v>37</v>
      </c>
      <c r="L90" s="91"/>
      <c r="M90" s="67" t="s">
        <v>45</v>
      </c>
      <c r="N90" s="63" t="s">
        <v>53</v>
      </c>
    </row>
    <row r="91" spans="2:14" s="21" customFormat="1">
      <c r="B91" s="95"/>
      <c r="C91" s="55"/>
      <c r="D91" s="91"/>
      <c r="E91" s="91"/>
      <c r="F91" s="19" t="s">
        <v>47</v>
      </c>
      <c r="G91" s="53" t="s">
        <v>70</v>
      </c>
      <c r="H91" s="19" t="s">
        <v>49</v>
      </c>
      <c r="I91" s="53" t="s">
        <v>50</v>
      </c>
      <c r="J91" s="19" t="s">
        <v>51</v>
      </c>
      <c r="K91" s="64" t="s">
        <v>37</v>
      </c>
      <c r="L91" s="91"/>
      <c r="M91" s="67" t="s">
        <v>52</v>
      </c>
      <c r="N91" s="63" t="s">
        <v>53</v>
      </c>
    </row>
    <row r="92" spans="2:14" s="21" customFormat="1">
      <c r="B92" s="95"/>
      <c r="C92" s="55"/>
      <c r="D92" s="92"/>
      <c r="E92" s="92"/>
      <c r="F92" s="20" t="s">
        <v>54</v>
      </c>
      <c r="G92" s="54" t="s">
        <v>55</v>
      </c>
      <c r="H92" s="20" t="s">
        <v>56</v>
      </c>
      <c r="I92" s="54" t="s">
        <v>57</v>
      </c>
      <c r="J92" s="20" t="s">
        <v>58</v>
      </c>
      <c r="K92" s="65" t="s">
        <v>37</v>
      </c>
      <c r="L92" s="92"/>
      <c r="M92" s="68" t="s">
        <v>59</v>
      </c>
      <c r="N92" s="69" t="s">
        <v>53</v>
      </c>
    </row>
    <row r="93" spans="2:14" s="21" customFormat="1">
      <c r="B93" s="94">
        <v>16</v>
      </c>
      <c r="C93" s="50"/>
      <c r="D93" s="51" t="s">
        <v>71</v>
      </c>
      <c r="E93" s="93" t="s">
        <v>72</v>
      </c>
      <c r="F93" s="18" t="s">
        <v>22</v>
      </c>
      <c r="G93" s="52" t="s">
        <v>73</v>
      </c>
      <c r="H93" s="18" t="s">
        <v>24</v>
      </c>
      <c r="I93" s="52" t="s">
        <v>74</v>
      </c>
      <c r="J93" s="18" t="s">
        <v>26</v>
      </c>
      <c r="K93" s="61" t="s">
        <v>75</v>
      </c>
      <c r="L93" s="93" t="s">
        <v>76</v>
      </c>
      <c r="M93" s="66" t="s">
        <v>29</v>
      </c>
      <c r="N93" s="62" t="s">
        <v>53</v>
      </c>
    </row>
    <row r="94" spans="2:14" s="21" customFormat="1">
      <c r="B94" s="95"/>
      <c r="C94" s="55"/>
      <c r="D94" s="91" t="s">
        <v>77</v>
      </c>
      <c r="E94" s="91"/>
      <c r="F94" s="19" t="s">
        <v>32</v>
      </c>
      <c r="G94" s="53" t="s">
        <v>78</v>
      </c>
      <c r="H94" s="19" t="s">
        <v>34</v>
      </c>
      <c r="I94" s="53" t="s">
        <v>79</v>
      </c>
      <c r="J94" s="19" t="s">
        <v>36</v>
      </c>
      <c r="K94" s="64" t="s">
        <v>37</v>
      </c>
      <c r="L94" s="91"/>
      <c r="M94" s="67" t="s">
        <v>38</v>
      </c>
      <c r="N94" s="63" t="s">
        <v>53</v>
      </c>
    </row>
    <row r="95" spans="2:14" s="21" customFormat="1">
      <c r="B95" s="95"/>
      <c r="C95" s="55" t="s">
        <v>80</v>
      </c>
      <c r="D95" s="91"/>
      <c r="E95" s="91"/>
      <c r="F95" s="19" t="s">
        <v>40</v>
      </c>
      <c r="G95" s="53" t="s">
        <v>81</v>
      </c>
      <c r="H95" s="19" t="s">
        <v>42</v>
      </c>
      <c r="I95" s="53" t="s">
        <v>82</v>
      </c>
      <c r="J95" s="19" t="s">
        <v>44</v>
      </c>
      <c r="K95" s="64" t="s">
        <v>37</v>
      </c>
      <c r="L95" s="91"/>
      <c r="M95" s="67" t="s">
        <v>45</v>
      </c>
      <c r="N95" s="63" t="s">
        <v>53</v>
      </c>
    </row>
    <row r="96" spans="2:14" s="21" customFormat="1">
      <c r="B96" s="95"/>
      <c r="C96" s="55"/>
      <c r="D96" s="91"/>
      <c r="E96" s="91"/>
      <c r="F96" s="19" t="s">
        <v>47</v>
      </c>
      <c r="G96" s="53" t="s">
        <v>70</v>
      </c>
      <c r="H96" s="19" t="s">
        <v>49</v>
      </c>
      <c r="I96" s="53" t="s">
        <v>50</v>
      </c>
      <c r="J96" s="19" t="s">
        <v>51</v>
      </c>
      <c r="K96" s="64" t="s">
        <v>37</v>
      </c>
      <c r="L96" s="91"/>
      <c r="M96" s="67" t="s">
        <v>52</v>
      </c>
      <c r="N96" s="63" t="s">
        <v>53</v>
      </c>
    </row>
    <row r="97" spans="2:14" s="21" customFormat="1">
      <c r="B97" s="95"/>
      <c r="C97" s="55"/>
      <c r="D97" s="92"/>
      <c r="E97" s="92"/>
      <c r="F97" s="20" t="s">
        <v>54</v>
      </c>
      <c r="G97" s="54" t="s">
        <v>55</v>
      </c>
      <c r="H97" s="20" t="s">
        <v>56</v>
      </c>
      <c r="I97" s="54" t="s">
        <v>57</v>
      </c>
      <c r="J97" s="20" t="s">
        <v>58</v>
      </c>
      <c r="K97" s="65" t="s">
        <v>37</v>
      </c>
      <c r="L97" s="92"/>
      <c r="M97" s="68" t="s">
        <v>59</v>
      </c>
      <c r="N97" s="69" t="s">
        <v>53</v>
      </c>
    </row>
    <row r="98" spans="2:14" s="21" customFormat="1">
      <c r="B98" s="94">
        <v>17</v>
      </c>
      <c r="C98" s="50"/>
      <c r="D98" s="51" t="s">
        <v>71</v>
      </c>
      <c r="E98" s="93" t="s">
        <v>72</v>
      </c>
      <c r="F98" s="18" t="s">
        <v>22</v>
      </c>
      <c r="G98" s="52" t="s">
        <v>73</v>
      </c>
      <c r="H98" s="18" t="s">
        <v>24</v>
      </c>
      <c r="I98" s="52" t="s">
        <v>74</v>
      </c>
      <c r="J98" s="18" t="s">
        <v>26</v>
      </c>
      <c r="K98" s="61" t="s">
        <v>75</v>
      </c>
      <c r="L98" s="93" t="s">
        <v>76</v>
      </c>
      <c r="M98" s="18" t="s">
        <v>29</v>
      </c>
      <c r="N98" s="62" t="s">
        <v>53</v>
      </c>
    </row>
    <row r="99" spans="2:14" s="21" customFormat="1">
      <c r="B99" s="95"/>
      <c r="C99" s="55"/>
      <c r="D99" s="91" t="s">
        <v>77</v>
      </c>
      <c r="E99" s="91"/>
      <c r="F99" s="19" t="s">
        <v>32</v>
      </c>
      <c r="G99" s="53" t="s">
        <v>78</v>
      </c>
      <c r="H99" s="19" t="s">
        <v>34</v>
      </c>
      <c r="I99" s="53" t="s">
        <v>79</v>
      </c>
      <c r="J99" s="19" t="s">
        <v>36</v>
      </c>
      <c r="K99" s="64" t="s">
        <v>37</v>
      </c>
      <c r="L99" s="91"/>
      <c r="M99" s="19" t="s">
        <v>38</v>
      </c>
      <c r="N99" s="63" t="s">
        <v>53</v>
      </c>
    </row>
    <row r="100" spans="2:14" s="21" customFormat="1">
      <c r="B100" s="95"/>
      <c r="C100" s="55" t="s">
        <v>80</v>
      </c>
      <c r="D100" s="91"/>
      <c r="E100" s="91"/>
      <c r="F100" s="19" t="s">
        <v>40</v>
      </c>
      <c r="G100" s="53" t="s">
        <v>81</v>
      </c>
      <c r="H100" s="19" t="s">
        <v>42</v>
      </c>
      <c r="I100" s="53" t="s">
        <v>82</v>
      </c>
      <c r="J100" s="19" t="s">
        <v>44</v>
      </c>
      <c r="K100" s="64" t="s">
        <v>37</v>
      </c>
      <c r="L100" s="91"/>
      <c r="M100" s="19" t="s">
        <v>45</v>
      </c>
      <c r="N100" s="63" t="s">
        <v>53</v>
      </c>
    </row>
    <row r="101" spans="2:14" s="21" customFormat="1">
      <c r="B101" s="95"/>
      <c r="C101" s="55"/>
      <c r="D101" s="91"/>
      <c r="E101" s="91"/>
      <c r="F101" s="19" t="s">
        <v>47</v>
      </c>
      <c r="G101" s="53" t="s">
        <v>70</v>
      </c>
      <c r="H101" s="19" t="s">
        <v>49</v>
      </c>
      <c r="I101" s="53" t="s">
        <v>50</v>
      </c>
      <c r="J101" s="19" t="s">
        <v>51</v>
      </c>
      <c r="K101" s="64" t="s">
        <v>37</v>
      </c>
      <c r="L101" s="91"/>
      <c r="M101" s="19" t="s">
        <v>52</v>
      </c>
      <c r="N101" s="63" t="s">
        <v>53</v>
      </c>
    </row>
    <row r="102" spans="2:14" s="21" customFormat="1">
      <c r="B102" s="95"/>
      <c r="C102" s="55"/>
      <c r="D102" s="92"/>
      <c r="E102" s="92"/>
      <c r="F102" s="20" t="s">
        <v>54</v>
      </c>
      <c r="G102" s="54" t="s">
        <v>55</v>
      </c>
      <c r="H102" s="20" t="s">
        <v>56</v>
      </c>
      <c r="I102" s="54" t="s">
        <v>57</v>
      </c>
      <c r="J102" s="20" t="s">
        <v>58</v>
      </c>
      <c r="K102" s="65" t="s">
        <v>37</v>
      </c>
      <c r="L102" s="92"/>
      <c r="M102" s="20" t="s">
        <v>59</v>
      </c>
      <c r="N102" s="69" t="s">
        <v>53</v>
      </c>
    </row>
    <row r="103" spans="2:14" s="21" customFormat="1">
      <c r="B103" s="94">
        <v>18</v>
      </c>
      <c r="C103" s="50"/>
      <c r="D103" s="51" t="s">
        <v>71</v>
      </c>
      <c r="E103" s="93" t="s">
        <v>72</v>
      </c>
      <c r="F103" s="18" t="s">
        <v>22</v>
      </c>
      <c r="G103" s="52" t="s">
        <v>73</v>
      </c>
      <c r="H103" s="18" t="s">
        <v>24</v>
      </c>
      <c r="I103" s="52" t="s">
        <v>74</v>
      </c>
      <c r="J103" s="18" t="s">
        <v>26</v>
      </c>
      <c r="K103" s="61" t="s">
        <v>75</v>
      </c>
      <c r="L103" s="93" t="s">
        <v>76</v>
      </c>
      <c r="M103" s="18" t="s">
        <v>29</v>
      </c>
      <c r="N103" s="62" t="s">
        <v>53</v>
      </c>
    </row>
    <row r="104" spans="2:14" s="21" customFormat="1">
      <c r="B104" s="95"/>
      <c r="C104" s="55"/>
      <c r="D104" s="91" t="s">
        <v>77</v>
      </c>
      <c r="E104" s="91"/>
      <c r="F104" s="19" t="s">
        <v>32</v>
      </c>
      <c r="G104" s="53" t="s">
        <v>78</v>
      </c>
      <c r="H104" s="19" t="s">
        <v>34</v>
      </c>
      <c r="I104" s="53" t="s">
        <v>79</v>
      </c>
      <c r="J104" s="19" t="s">
        <v>36</v>
      </c>
      <c r="K104" s="64" t="s">
        <v>37</v>
      </c>
      <c r="L104" s="91"/>
      <c r="M104" s="19" t="s">
        <v>38</v>
      </c>
      <c r="N104" s="63" t="s">
        <v>53</v>
      </c>
    </row>
    <row r="105" spans="2:14" s="21" customFormat="1">
      <c r="B105" s="95"/>
      <c r="C105" s="55" t="s">
        <v>80</v>
      </c>
      <c r="D105" s="91"/>
      <c r="E105" s="91"/>
      <c r="F105" s="19" t="s">
        <v>40</v>
      </c>
      <c r="G105" s="53" t="s">
        <v>81</v>
      </c>
      <c r="H105" s="19" t="s">
        <v>42</v>
      </c>
      <c r="I105" s="53" t="s">
        <v>82</v>
      </c>
      <c r="J105" s="19" t="s">
        <v>44</v>
      </c>
      <c r="K105" s="64" t="s">
        <v>37</v>
      </c>
      <c r="L105" s="91"/>
      <c r="M105" s="19" t="s">
        <v>45</v>
      </c>
      <c r="N105" s="63" t="s">
        <v>53</v>
      </c>
    </row>
    <row r="106" spans="2:14" s="21" customFormat="1">
      <c r="B106" s="95"/>
      <c r="C106" s="55"/>
      <c r="D106" s="91"/>
      <c r="E106" s="91"/>
      <c r="F106" s="19" t="s">
        <v>47</v>
      </c>
      <c r="G106" s="53" t="s">
        <v>70</v>
      </c>
      <c r="H106" s="19" t="s">
        <v>49</v>
      </c>
      <c r="I106" s="53" t="s">
        <v>50</v>
      </c>
      <c r="J106" s="19" t="s">
        <v>51</v>
      </c>
      <c r="K106" s="64" t="s">
        <v>37</v>
      </c>
      <c r="L106" s="91"/>
      <c r="M106" s="19" t="s">
        <v>52</v>
      </c>
      <c r="N106" s="63" t="s">
        <v>53</v>
      </c>
    </row>
    <row r="107" spans="2:14" s="21" customFormat="1">
      <c r="B107" s="95"/>
      <c r="C107" s="55"/>
      <c r="D107" s="92"/>
      <c r="E107" s="92"/>
      <c r="F107" s="20" t="s">
        <v>54</v>
      </c>
      <c r="G107" s="54" t="s">
        <v>55</v>
      </c>
      <c r="H107" s="20" t="s">
        <v>56</v>
      </c>
      <c r="I107" s="54" t="s">
        <v>57</v>
      </c>
      <c r="J107" s="20" t="s">
        <v>58</v>
      </c>
      <c r="K107" s="65" t="s">
        <v>37</v>
      </c>
      <c r="L107" s="92"/>
      <c r="M107" s="20" t="s">
        <v>59</v>
      </c>
      <c r="N107" s="69" t="s">
        <v>53</v>
      </c>
    </row>
    <row r="108" spans="2:14" s="21" customFormat="1">
      <c r="B108" s="94">
        <v>19</v>
      </c>
      <c r="C108" s="50"/>
      <c r="D108" s="51" t="s">
        <v>71</v>
      </c>
      <c r="E108" s="93" t="s">
        <v>72</v>
      </c>
      <c r="F108" s="18" t="s">
        <v>22</v>
      </c>
      <c r="G108" s="52" t="s">
        <v>73</v>
      </c>
      <c r="H108" s="18" t="s">
        <v>24</v>
      </c>
      <c r="I108" s="52" t="s">
        <v>74</v>
      </c>
      <c r="J108" s="18" t="s">
        <v>26</v>
      </c>
      <c r="K108" s="61" t="s">
        <v>75</v>
      </c>
      <c r="L108" s="93" t="s">
        <v>76</v>
      </c>
      <c r="M108" s="18" t="s">
        <v>29</v>
      </c>
      <c r="N108" s="62" t="s">
        <v>53</v>
      </c>
    </row>
    <row r="109" spans="2:14" s="21" customFormat="1">
      <c r="B109" s="95"/>
      <c r="C109" s="55"/>
      <c r="D109" s="91" t="s">
        <v>77</v>
      </c>
      <c r="E109" s="91"/>
      <c r="F109" s="19" t="s">
        <v>32</v>
      </c>
      <c r="G109" s="53" t="s">
        <v>78</v>
      </c>
      <c r="H109" s="19" t="s">
        <v>34</v>
      </c>
      <c r="I109" s="53" t="s">
        <v>79</v>
      </c>
      <c r="J109" s="19" t="s">
        <v>36</v>
      </c>
      <c r="K109" s="64" t="s">
        <v>37</v>
      </c>
      <c r="L109" s="91"/>
      <c r="M109" s="19" t="s">
        <v>38</v>
      </c>
      <c r="N109" s="63" t="s">
        <v>53</v>
      </c>
    </row>
    <row r="110" spans="2:14" s="21" customFormat="1">
      <c r="B110" s="95"/>
      <c r="C110" s="55" t="s">
        <v>80</v>
      </c>
      <c r="D110" s="91"/>
      <c r="E110" s="91"/>
      <c r="F110" s="19" t="s">
        <v>40</v>
      </c>
      <c r="G110" s="53" t="s">
        <v>81</v>
      </c>
      <c r="H110" s="19" t="s">
        <v>42</v>
      </c>
      <c r="I110" s="53" t="s">
        <v>82</v>
      </c>
      <c r="J110" s="19" t="s">
        <v>44</v>
      </c>
      <c r="K110" s="64" t="s">
        <v>37</v>
      </c>
      <c r="L110" s="91"/>
      <c r="M110" s="19" t="s">
        <v>45</v>
      </c>
      <c r="N110" s="63" t="s">
        <v>53</v>
      </c>
    </row>
    <row r="111" spans="2:14" s="21" customFormat="1">
      <c r="B111" s="95"/>
      <c r="C111" s="55"/>
      <c r="D111" s="91"/>
      <c r="E111" s="91"/>
      <c r="F111" s="19" t="s">
        <v>47</v>
      </c>
      <c r="G111" s="53" t="s">
        <v>70</v>
      </c>
      <c r="H111" s="19" t="s">
        <v>49</v>
      </c>
      <c r="I111" s="53" t="s">
        <v>50</v>
      </c>
      <c r="J111" s="19" t="s">
        <v>51</v>
      </c>
      <c r="K111" s="64" t="s">
        <v>37</v>
      </c>
      <c r="L111" s="91"/>
      <c r="M111" s="19" t="s">
        <v>52</v>
      </c>
      <c r="N111" s="63" t="s">
        <v>53</v>
      </c>
    </row>
    <row r="112" spans="2:14" s="21" customFormat="1">
      <c r="B112" s="95"/>
      <c r="C112" s="55"/>
      <c r="D112" s="92"/>
      <c r="E112" s="92"/>
      <c r="F112" s="20" t="s">
        <v>54</v>
      </c>
      <c r="G112" s="54" t="s">
        <v>55</v>
      </c>
      <c r="H112" s="20" t="s">
        <v>56</v>
      </c>
      <c r="I112" s="54" t="s">
        <v>57</v>
      </c>
      <c r="J112" s="20" t="s">
        <v>58</v>
      </c>
      <c r="K112" s="65" t="s">
        <v>37</v>
      </c>
      <c r="L112" s="92"/>
      <c r="M112" s="20" t="s">
        <v>59</v>
      </c>
      <c r="N112" s="69" t="s">
        <v>53</v>
      </c>
    </row>
    <row r="113" spans="2:14" s="21" customFormat="1">
      <c r="B113" s="94">
        <v>20</v>
      </c>
      <c r="C113" s="50"/>
      <c r="D113" s="51" t="s">
        <v>71</v>
      </c>
      <c r="E113" s="93" t="s">
        <v>72</v>
      </c>
      <c r="F113" s="18" t="s">
        <v>22</v>
      </c>
      <c r="G113" s="52" t="s">
        <v>73</v>
      </c>
      <c r="H113" s="18" t="s">
        <v>24</v>
      </c>
      <c r="I113" s="52" t="s">
        <v>74</v>
      </c>
      <c r="J113" s="18" t="s">
        <v>26</v>
      </c>
      <c r="K113" s="61" t="s">
        <v>75</v>
      </c>
      <c r="L113" s="93" t="s">
        <v>76</v>
      </c>
      <c r="M113" s="18" t="s">
        <v>29</v>
      </c>
      <c r="N113" s="62" t="s">
        <v>53</v>
      </c>
    </row>
    <row r="114" spans="2:14" s="21" customFormat="1">
      <c r="B114" s="95"/>
      <c r="C114" s="55"/>
      <c r="D114" s="91" t="s">
        <v>77</v>
      </c>
      <c r="E114" s="91"/>
      <c r="F114" s="19" t="s">
        <v>32</v>
      </c>
      <c r="G114" s="53" t="s">
        <v>78</v>
      </c>
      <c r="H114" s="19" t="s">
        <v>34</v>
      </c>
      <c r="I114" s="53" t="s">
        <v>79</v>
      </c>
      <c r="J114" s="19" t="s">
        <v>36</v>
      </c>
      <c r="K114" s="64" t="s">
        <v>37</v>
      </c>
      <c r="L114" s="91"/>
      <c r="M114" s="19" t="s">
        <v>38</v>
      </c>
      <c r="N114" s="63" t="s">
        <v>53</v>
      </c>
    </row>
    <row r="115" spans="2:14" s="21" customFormat="1">
      <c r="B115" s="95"/>
      <c r="C115" s="55" t="s">
        <v>80</v>
      </c>
      <c r="D115" s="91"/>
      <c r="E115" s="91"/>
      <c r="F115" s="19" t="s">
        <v>40</v>
      </c>
      <c r="G115" s="53" t="s">
        <v>81</v>
      </c>
      <c r="H115" s="19" t="s">
        <v>42</v>
      </c>
      <c r="I115" s="53" t="s">
        <v>82</v>
      </c>
      <c r="J115" s="19" t="s">
        <v>44</v>
      </c>
      <c r="K115" s="64" t="s">
        <v>37</v>
      </c>
      <c r="L115" s="91"/>
      <c r="M115" s="19" t="s">
        <v>45</v>
      </c>
      <c r="N115" s="63" t="s">
        <v>53</v>
      </c>
    </row>
    <row r="116" spans="2:14" s="21" customFormat="1">
      <c r="B116" s="95"/>
      <c r="C116" s="55"/>
      <c r="D116" s="91"/>
      <c r="E116" s="91"/>
      <c r="F116" s="19" t="s">
        <v>47</v>
      </c>
      <c r="G116" s="53" t="s">
        <v>70</v>
      </c>
      <c r="H116" s="19" t="s">
        <v>49</v>
      </c>
      <c r="I116" s="53" t="s">
        <v>50</v>
      </c>
      <c r="J116" s="19" t="s">
        <v>51</v>
      </c>
      <c r="K116" s="64" t="s">
        <v>37</v>
      </c>
      <c r="L116" s="91"/>
      <c r="M116" s="19" t="s">
        <v>52</v>
      </c>
      <c r="N116" s="63" t="s">
        <v>53</v>
      </c>
    </row>
    <row r="117" spans="2:14" s="21" customFormat="1">
      <c r="B117" s="95"/>
      <c r="C117" s="55"/>
      <c r="D117" s="92"/>
      <c r="E117" s="92"/>
      <c r="F117" s="20" t="s">
        <v>54</v>
      </c>
      <c r="G117" s="54" t="s">
        <v>55</v>
      </c>
      <c r="H117" s="20" t="s">
        <v>56</v>
      </c>
      <c r="I117" s="54" t="s">
        <v>57</v>
      </c>
      <c r="J117" s="20" t="s">
        <v>58</v>
      </c>
      <c r="K117" s="65" t="s">
        <v>37</v>
      </c>
      <c r="L117" s="92"/>
      <c r="M117" s="20" t="s">
        <v>59</v>
      </c>
      <c r="N117" s="69" t="s">
        <v>53</v>
      </c>
    </row>
    <row r="118" spans="2:14" s="21" customFormat="1">
      <c r="B118" s="94">
        <v>21</v>
      </c>
      <c r="C118" s="50"/>
      <c r="D118" s="51" t="s">
        <v>71</v>
      </c>
      <c r="E118" s="93" t="s">
        <v>72</v>
      </c>
      <c r="F118" s="18" t="s">
        <v>22</v>
      </c>
      <c r="G118" s="52" t="s">
        <v>73</v>
      </c>
      <c r="H118" s="18" t="s">
        <v>24</v>
      </c>
      <c r="I118" s="52" t="s">
        <v>74</v>
      </c>
      <c r="J118" s="18" t="s">
        <v>26</v>
      </c>
      <c r="K118" s="61" t="s">
        <v>75</v>
      </c>
      <c r="L118" s="93" t="s">
        <v>76</v>
      </c>
      <c r="M118" s="18" t="s">
        <v>29</v>
      </c>
      <c r="N118" s="62" t="s">
        <v>53</v>
      </c>
    </row>
    <row r="119" spans="2:14" s="21" customFormat="1">
      <c r="B119" s="95"/>
      <c r="C119" s="55"/>
      <c r="D119" s="91" t="s">
        <v>77</v>
      </c>
      <c r="E119" s="91"/>
      <c r="F119" s="19" t="s">
        <v>32</v>
      </c>
      <c r="G119" s="53" t="s">
        <v>78</v>
      </c>
      <c r="H119" s="19" t="s">
        <v>34</v>
      </c>
      <c r="I119" s="53" t="s">
        <v>79</v>
      </c>
      <c r="J119" s="19" t="s">
        <v>36</v>
      </c>
      <c r="K119" s="64" t="s">
        <v>37</v>
      </c>
      <c r="L119" s="91"/>
      <c r="M119" s="19" t="s">
        <v>38</v>
      </c>
      <c r="N119" s="63" t="s">
        <v>53</v>
      </c>
    </row>
    <row r="120" spans="2:14" s="21" customFormat="1">
      <c r="B120" s="95"/>
      <c r="C120" s="55" t="s">
        <v>80</v>
      </c>
      <c r="D120" s="91"/>
      <c r="E120" s="91"/>
      <c r="F120" s="19" t="s">
        <v>40</v>
      </c>
      <c r="G120" s="53" t="s">
        <v>81</v>
      </c>
      <c r="H120" s="19" t="s">
        <v>42</v>
      </c>
      <c r="I120" s="53" t="s">
        <v>82</v>
      </c>
      <c r="J120" s="19" t="s">
        <v>44</v>
      </c>
      <c r="K120" s="64" t="s">
        <v>37</v>
      </c>
      <c r="L120" s="91"/>
      <c r="M120" s="19" t="s">
        <v>45</v>
      </c>
      <c r="N120" s="63" t="s">
        <v>53</v>
      </c>
    </row>
    <row r="121" spans="2:14" s="21" customFormat="1">
      <c r="B121" s="95"/>
      <c r="C121" s="55"/>
      <c r="D121" s="91"/>
      <c r="E121" s="91"/>
      <c r="F121" s="19" t="s">
        <v>47</v>
      </c>
      <c r="G121" s="53" t="s">
        <v>70</v>
      </c>
      <c r="H121" s="19" t="s">
        <v>49</v>
      </c>
      <c r="I121" s="53" t="s">
        <v>50</v>
      </c>
      <c r="J121" s="19" t="s">
        <v>51</v>
      </c>
      <c r="K121" s="64" t="s">
        <v>37</v>
      </c>
      <c r="L121" s="91"/>
      <c r="M121" s="19" t="s">
        <v>52</v>
      </c>
      <c r="N121" s="63" t="s">
        <v>53</v>
      </c>
    </row>
    <row r="122" spans="2:14" s="21" customFormat="1">
      <c r="B122" s="95"/>
      <c r="C122" s="55"/>
      <c r="D122" s="92"/>
      <c r="E122" s="92"/>
      <c r="F122" s="20" t="s">
        <v>54</v>
      </c>
      <c r="G122" s="54" t="s">
        <v>55</v>
      </c>
      <c r="H122" s="20" t="s">
        <v>56</v>
      </c>
      <c r="I122" s="54" t="s">
        <v>57</v>
      </c>
      <c r="J122" s="20" t="s">
        <v>58</v>
      </c>
      <c r="K122" s="65" t="s">
        <v>37</v>
      </c>
      <c r="L122" s="92"/>
      <c r="M122" s="20" t="s">
        <v>59</v>
      </c>
      <c r="N122" s="69" t="s">
        <v>53</v>
      </c>
    </row>
    <row r="123" spans="2:14" s="21" customFormat="1">
      <c r="B123" s="94">
        <v>22</v>
      </c>
      <c r="C123" s="50"/>
      <c r="D123" s="51" t="s">
        <v>71</v>
      </c>
      <c r="E123" s="93" t="s">
        <v>72</v>
      </c>
      <c r="F123" s="18" t="s">
        <v>22</v>
      </c>
      <c r="G123" s="52" t="s">
        <v>73</v>
      </c>
      <c r="H123" s="18" t="s">
        <v>24</v>
      </c>
      <c r="I123" s="52" t="s">
        <v>74</v>
      </c>
      <c r="J123" s="18" t="s">
        <v>26</v>
      </c>
      <c r="K123" s="61" t="s">
        <v>75</v>
      </c>
      <c r="L123" s="93" t="s">
        <v>76</v>
      </c>
      <c r="M123" s="18" t="s">
        <v>29</v>
      </c>
      <c r="N123" s="62" t="s">
        <v>53</v>
      </c>
    </row>
    <row r="124" spans="2:14" s="21" customFormat="1">
      <c r="B124" s="95"/>
      <c r="C124" s="55"/>
      <c r="D124" s="91" t="s">
        <v>77</v>
      </c>
      <c r="E124" s="91"/>
      <c r="F124" s="19" t="s">
        <v>32</v>
      </c>
      <c r="G124" s="53" t="s">
        <v>78</v>
      </c>
      <c r="H124" s="19" t="s">
        <v>34</v>
      </c>
      <c r="I124" s="53" t="s">
        <v>79</v>
      </c>
      <c r="J124" s="19" t="s">
        <v>36</v>
      </c>
      <c r="K124" s="64" t="s">
        <v>37</v>
      </c>
      <c r="L124" s="91"/>
      <c r="M124" s="19" t="s">
        <v>38</v>
      </c>
      <c r="N124" s="63" t="s">
        <v>53</v>
      </c>
    </row>
    <row r="125" spans="2:14" s="21" customFormat="1">
      <c r="B125" s="95"/>
      <c r="C125" s="55" t="s">
        <v>80</v>
      </c>
      <c r="D125" s="91"/>
      <c r="E125" s="91"/>
      <c r="F125" s="19" t="s">
        <v>40</v>
      </c>
      <c r="G125" s="53" t="s">
        <v>81</v>
      </c>
      <c r="H125" s="19" t="s">
        <v>42</v>
      </c>
      <c r="I125" s="53" t="s">
        <v>82</v>
      </c>
      <c r="J125" s="19" t="s">
        <v>44</v>
      </c>
      <c r="K125" s="64" t="s">
        <v>37</v>
      </c>
      <c r="L125" s="91"/>
      <c r="M125" s="19" t="s">
        <v>45</v>
      </c>
      <c r="N125" s="63" t="s">
        <v>53</v>
      </c>
    </row>
    <row r="126" spans="2:14" s="21" customFormat="1">
      <c r="B126" s="95"/>
      <c r="C126" s="55"/>
      <c r="D126" s="91"/>
      <c r="E126" s="91"/>
      <c r="F126" s="19" t="s">
        <v>47</v>
      </c>
      <c r="G126" s="53" t="s">
        <v>70</v>
      </c>
      <c r="H126" s="19" t="s">
        <v>49</v>
      </c>
      <c r="I126" s="53" t="s">
        <v>50</v>
      </c>
      <c r="J126" s="19" t="s">
        <v>51</v>
      </c>
      <c r="K126" s="64" t="s">
        <v>37</v>
      </c>
      <c r="L126" s="91"/>
      <c r="M126" s="19" t="s">
        <v>52</v>
      </c>
      <c r="N126" s="63" t="s">
        <v>53</v>
      </c>
    </row>
    <row r="127" spans="2:14" s="21" customFormat="1">
      <c r="B127" s="95"/>
      <c r="C127" s="55"/>
      <c r="D127" s="92"/>
      <c r="E127" s="92"/>
      <c r="F127" s="20" t="s">
        <v>54</v>
      </c>
      <c r="G127" s="54" t="s">
        <v>55</v>
      </c>
      <c r="H127" s="20" t="s">
        <v>56</v>
      </c>
      <c r="I127" s="54" t="s">
        <v>57</v>
      </c>
      <c r="J127" s="20" t="s">
        <v>58</v>
      </c>
      <c r="K127" s="65" t="s">
        <v>37</v>
      </c>
      <c r="L127" s="92"/>
      <c r="M127" s="20" t="s">
        <v>59</v>
      </c>
      <c r="N127" s="69" t="s">
        <v>53</v>
      </c>
    </row>
    <row r="128" spans="2:14" s="21" customFormat="1">
      <c r="B128" s="94">
        <v>23</v>
      </c>
      <c r="C128" s="50"/>
      <c r="D128" s="51" t="s">
        <v>71</v>
      </c>
      <c r="E128" s="93" t="s">
        <v>72</v>
      </c>
      <c r="F128" s="18" t="s">
        <v>22</v>
      </c>
      <c r="G128" s="52" t="s">
        <v>73</v>
      </c>
      <c r="H128" s="18" t="s">
        <v>24</v>
      </c>
      <c r="I128" s="52" t="s">
        <v>74</v>
      </c>
      <c r="J128" s="18" t="s">
        <v>26</v>
      </c>
      <c r="K128" s="61" t="s">
        <v>75</v>
      </c>
      <c r="L128" s="93" t="s">
        <v>76</v>
      </c>
      <c r="M128" s="18" t="s">
        <v>29</v>
      </c>
      <c r="N128" s="62" t="s">
        <v>53</v>
      </c>
    </row>
    <row r="129" spans="2:14" s="21" customFormat="1">
      <c r="B129" s="95"/>
      <c r="C129" s="55"/>
      <c r="D129" s="91" t="s">
        <v>77</v>
      </c>
      <c r="E129" s="91"/>
      <c r="F129" s="19" t="s">
        <v>32</v>
      </c>
      <c r="G129" s="53" t="s">
        <v>78</v>
      </c>
      <c r="H129" s="19" t="s">
        <v>34</v>
      </c>
      <c r="I129" s="53" t="s">
        <v>79</v>
      </c>
      <c r="J129" s="19" t="s">
        <v>36</v>
      </c>
      <c r="K129" s="64" t="s">
        <v>37</v>
      </c>
      <c r="L129" s="91"/>
      <c r="M129" s="19" t="s">
        <v>38</v>
      </c>
      <c r="N129" s="63" t="s">
        <v>53</v>
      </c>
    </row>
    <row r="130" spans="2:14" s="21" customFormat="1">
      <c r="B130" s="95"/>
      <c r="C130" s="55" t="s">
        <v>80</v>
      </c>
      <c r="D130" s="91"/>
      <c r="E130" s="91"/>
      <c r="F130" s="19" t="s">
        <v>40</v>
      </c>
      <c r="G130" s="53" t="s">
        <v>81</v>
      </c>
      <c r="H130" s="19" t="s">
        <v>42</v>
      </c>
      <c r="I130" s="53" t="s">
        <v>82</v>
      </c>
      <c r="J130" s="19" t="s">
        <v>44</v>
      </c>
      <c r="K130" s="64" t="s">
        <v>37</v>
      </c>
      <c r="L130" s="91"/>
      <c r="M130" s="19" t="s">
        <v>45</v>
      </c>
      <c r="N130" s="63" t="s">
        <v>53</v>
      </c>
    </row>
    <row r="131" spans="2:14" s="21" customFormat="1">
      <c r="B131" s="95"/>
      <c r="C131" s="55"/>
      <c r="D131" s="91"/>
      <c r="E131" s="91"/>
      <c r="F131" s="19" t="s">
        <v>47</v>
      </c>
      <c r="G131" s="53" t="s">
        <v>70</v>
      </c>
      <c r="H131" s="19" t="s">
        <v>49</v>
      </c>
      <c r="I131" s="53" t="s">
        <v>50</v>
      </c>
      <c r="J131" s="19" t="s">
        <v>51</v>
      </c>
      <c r="K131" s="64" t="s">
        <v>37</v>
      </c>
      <c r="L131" s="91"/>
      <c r="M131" s="19" t="s">
        <v>52</v>
      </c>
      <c r="N131" s="63" t="s">
        <v>53</v>
      </c>
    </row>
    <row r="132" spans="2:14" s="21" customFormat="1">
      <c r="B132" s="95"/>
      <c r="C132" s="55"/>
      <c r="D132" s="92"/>
      <c r="E132" s="92"/>
      <c r="F132" s="20" t="s">
        <v>54</v>
      </c>
      <c r="G132" s="54" t="s">
        <v>55</v>
      </c>
      <c r="H132" s="20" t="s">
        <v>56</v>
      </c>
      <c r="I132" s="54" t="s">
        <v>57</v>
      </c>
      <c r="J132" s="20" t="s">
        <v>58</v>
      </c>
      <c r="K132" s="65" t="s">
        <v>37</v>
      </c>
      <c r="L132" s="92"/>
      <c r="M132" s="20" t="s">
        <v>59</v>
      </c>
      <c r="N132" s="69" t="s">
        <v>53</v>
      </c>
    </row>
    <row r="133" spans="2:14" s="21" customFormat="1">
      <c r="B133" s="94">
        <v>24</v>
      </c>
      <c r="C133" s="50"/>
      <c r="D133" s="51" t="s">
        <v>71</v>
      </c>
      <c r="E133" s="93" t="s">
        <v>72</v>
      </c>
      <c r="F133" s="18" t="s">
        <v>22</v>
      </c>
      <c r="G133" s="52" t="s">
        <v>73</v>
      </c>
      <c r="H133" s="18" t="s">
        <v>24</v>
      </c>
      <c r="I133" s="52" t="s">
        <v>74</v>
      </c>
      <c r="J133" s="18" t="s">
        <v>26</v>
      </c>
      <c r="K133" s="61" t="s">
        <v>75</v>
      </c>
      <c r="L133" s="93" t="s">
        <v>76</v>
      </c>
      <c r="M133" s="18" t="s">
        <v>29</v>
      </c>
      <c r="N133" s="62" t="s">
        <v>53</v>
      </c>
    </row>
    <row r="134" spans="2:14" s="21" customFormat="1">
      <c r="B134" s="95"/>
      <c r="C134" s="55"/>
      <c r="D134" s="91" t="s">
        <v>77</v>
      </c>
      <c r="E134" s="91"/>
      <c r="F134" s="19" t="s">
        <v>32</v>
      </c>
      <c r="G134" s="53" t="s">
        <v>78</v>
      </c>
      <c r="H134" s="19" t="s">
        <v>34</v>
      </c>
      <c r="I134" s="53" t="s">
        <v>79</v>
      </c>
      <c r="J134" s="19" t="s">
        <v>36</v>
      </c>
      <c r="K134" s="64" t="s">
        <v>37</v>
      </c>
      <c r="L134" s="91"/>
      <c r="M134" s="19" t="s">
        <v>38</v>
      </c>
      <c r="N134" s="63" t="s">
        <v>53</v>
      </c>
    </row>
    <row r="135" spans="2:14" s="21" customFormat="1">
      <c r="B135" s="95"/>
      <c r="C135" s="55" t="s">
        <v>80</v>
      </c>
      <c r="D135" s="91"/>
      <c r="E135" s="91"/>
      <c r="F135" s="19" t="s">
        <v>40</v>
      </c>
      <c r="G135" s="53" t="s">
        <v>81</v>
      </c>
      <c r="H135" s="19" t="s">
        <v>42</v>
      </c>
      <c r="I135" s="53" t="s">
        <v>82</v>
      </c>
      <c r="J135" s="19" t="s">
        <v>44</v>
      </c>
      <c r="K135" s="64" t="s">
        <v>37</v>
      </c>
      <c r="L135" s="91"/>
      <c r="M135" s="19" t="s">
        <v>45</v>
      </c>
      <c r="N135" s="63" t="s">
        <v>53</v>
      </c>
    </row>
    <row r="136" spans="2:14" s="21" customFormat="1">
      <c r="B136" s="95"/>
      <c r="C136" s="55"/>
      <c r="D136" s="91"/>
      <c r="E136" s="91"/>
      <c r="F136" s="19" t="s">
        <v>47</v>
      </c>
      <c r="G136" s="53" t="s">
        <v>70</v>
      </c>
      <c r="H136" s="19" t="s">
        <v>49</v>
      </c>
      <c r="I136" s="53" t="s">
        <v>50</v>
      </c>
      <c r="J136" s="19" t="s">
        <v>51</v>
      </c>
      <c r="K136" s="64" t="s">
        <v>37</v>
      </c>
      <c r="L136" s="91"/>
      <c r="M136" s="19" t="s">
        <v>52</v>
      </c>
      <c r="N136" s="63" t="s">
        <v>53</v>
      </c>
    </row>
    <row r="137" spans="2:14" s="21" customFormat="1">
      <c r="B137" s="95"/>
      <c r="C137" s="55"/>
      <c r="D137" s="92"/>
      <c r="E137" s="92"/>
      <c r="F137" s="20" t="s">
        <v>54</v>
      </c>
      <c r="G137" s="54" t="s">
        <v>55</v>
      </c>
      <c r="H137" s="20" t="s">
        <v>56</v>
      </c>
      <c r="I137" s="54" t="s">
        <v>57</v>
      </c>
      <c r="J137" s="20" t="s">
        <v>58</v>
      </c>
      <c r="K137" s="65" t="s">
        <v>37</v>
      </c>
      <c r="L137" s="92"/>
      <c r="M137" s="20" t="s">
        <v>59</v>
      </c>
      <c r="N137" s="69" t="s">
        <v>53</v>
      </c>
    </row>
    <row r="138" spans="2:14" s="21" customFormat="1">
      <c r="B138" s="94">
        <v>25</v>
      </c>
      <c r="C138" s="50"/>
      <c r="D138" s="51" t="s">
        <v>71</v>
      </c>
      <c r="E138" s="93" t="s">
        <v>72</v>
      </c>
      <c r="F138" s="18" t="s">
        <v>22</v>
      </c>
      <c r="G138" s="52" t="s">
        <v>73</v>
      </c>
      <c r="H138" s="18" t="s">
        <v>24</v>
      </c>
      <c r="I138" s="52" t="s">
        <v>74</v>
      </c>
      <c r="J138" s="18" t="s">
        <v>26</v>
      </c>
      <c r="K138" s="61" t="s">
        <v>75</v>
      </c>
      <c r="L138" s="93" t="s">
        <v>76</v>
      </c>
      <c r="M138" s="18" t="s">
        <v>29</v>
      </c>
      <c r="N138" s="62" t="s">
        <v>53</v>
      </c>
    </row>
    <row r="139" spans="2:14" s="21" customFormat="1">
      <c r="B139" s="95"/>
      <c r="C139" s="55"/>
      <c r="D139" s="91" t="s">
        <v>77</v>
      </c>
      <c r="E139" s="91"/>
      <c r="F139" s="19" t="s">
        <v>32</v>
      </c>
      <c r="G139" s="53" t="s">
        <v>78</v>
      </c>
      <c r="H139" s="19" t="s">
        <v>34</v>
      </c>
      <c r="I139" s="53" t="s">
        <v>79</v>
      </c>
      <c r="J139" s="19" t="s">
        <v>36</v>
      </c>
      <c r="K139" s="64" t="s">
        <v>37</v>
      </c>
      <c r="L139" s="91"/>
      <c r="M139" s="19" t="s">
        <v>38</v>
      </c>
      <c r="N139" s="63" t="s">
        <v>53</v>
      </c>
    </row>
    <row r="140" spans="2:14" s="21" customFormat="1">
      <c r="B140" s="95"/>
      <c r="C140" s="55" t="s">
        <v>80</v>
      </c>
      <c r="D140" s="91"/>
      <c r="E140" s="91"/>
      <c r="F140" s="19" t="s">
        <v>40</v>
      </c>
      <c r="G140" s="53" t="s">
        <v>81</v>
      </c>
      <c r="H140" s="19" t="s">
        <v>42</v>
      </c>
      <c r="I140" s="53" t="s">
        <v>82</v>
      </c>
      <c r="J140" s="19" t="s">
        <v>44</v>
      </c>
      <c r="K140" s="64" t="s">
        <v>37</v>
      </c>
      <c r="L140" s="91"/>
      <c r="M140" s="19" t="s">
        <v>45</v>
      </c>
      <c r="N140" s="63" t="s">
        <v>53</v>
      </c>
    </row>
    <row r="141" spans="2:14" s="21" customFormat="1">
      <c r="B141" s="95"/>
      <c r="C141" s="55"/>
      <c r="D141" s="91"/>
      <c r="E141" s="91"/>
      <c r="F141" s="19" t="s">
        <v>47</v>
      </c>
      <c r="G141" s="53" t="s">
        <v>70</v>
      </c>
      <c r="H141" s="19" t="s">
        <v>49</v>
      </c>
      <c r="I141" s="53" t="s">
        <v>50</v>
      </c>
      <c r="J141" s="19" t="s">
        <v>51</v>
      </c>
      <c r="K141" s="64" t="s">
        <v>37</v>
      </c>
      <c r="L141" s="91"/>
      <c r="M141" s="19" t="s">
        <v>52</v>
      </c>
      <c r="N141" s="63" t="s">
        <v>53</v>
      </c>
    </row>
    <row r="142" spans="2:14" s="21" customFormat="1">
      <c r="B142" s="95"/>
      <c r="C142" s="55"/>
      <c r="D142" s="92"/>
      <c r="E142" s="92"/>
      <c r="F142" s="20" t="s">
        <v>54</v>
      </c>
      <c r="G142" s="54" t="s">
        <v>55</v>
      </c>
      <c r="H142" s="20" t="s">
        <v>56</v>
      </c>
      <c r="I142" s="54" t="s">
        <v>57</v>
      </c>
      <c r="J142" s="20" t="s">
        <v>58</v>
      </c>
      <c r="K142" s="65" t="s">
        <v>37</v>
      </c>
      <c r="L142" s="92"/>
      <c r="M142" s="20" t="s">
        <v>59</v>
      </c>
      <c r="N142" s="69" t="s">
        <v>53</v>
      </c>
    </row>
    <row r="143" spans="2:14" s="21" customFormat="1">
      <c r="B143" s="94">
        <v>26</v>
      </c>
      <c r="C143" s="50"/>
      <c r="D143" s="51" t="s">
        <v>71</v>
      </c>
      <c r="E143" s="93" t="s">
        <v>72</v>
      </c>
      <c r="F143" s="18" t="s">
        <v>22</v>
      </c>
      <c r="G143" s="52" t="s">
        <v>73</v>
      </c>
      <c r="H143" s="18" t="s">
        <v>24</v>
      </c>
      <c r="I143" s="52" t="s">
        <v>74</v>
      </c>
      <c r="J143" s="18" t="s">
        <v>26</v>
      </c>
      <c r="K143" s="61" t="s">
        <v>75</v>
      </c>
      <c r="L143" s="93" t="s">
        <v>76</v>
      </c>
      <c r="M143" s="18" t="s">
        <v>29</v>
      </c>
      <c r="N143" s="62" t="s">
        <v>53</v>
      </c>
    </row>
    <row r="144" spans="2:14" s="21" customFormat="1">
      <c r="B144" s="95"/>
      <c r="C144" s="55"/>
      <c r="D144" s="91" t="s">
        <v>77</v>
      </c>
      <c r="E144" s="91"/>
      <c r="F144" s="19" t="s">
        <v>32</v>
      </c>
      <c r="G144" s="53" t="s">
        <v>78</v>
      </c>
      <c r="H144" s="19" t="s">
        <v>34</v>
      </c>
      <c r="I144" s="53" t="s">
        <v>79</v>
      </c>
      <c r="J144" s="19" t="s">
        <v>36</v>
      </c>
      <c r="K144" s="64" t="s">
        <v>37</v>
      </c>
      <c r="L144" s="91"/>
      <c r="M144" s="19" t="s">
        <v>38</v>
      </c>
      <c r="N144" s="63" t="s">
        <v>53</v>
      </c>
    </row>
    <row r="145" spans="2:14" s="21" customFormat="1">
      <c r="B145" s="95"/>
      <c r="C145" s="55" t="s">
        <v>80</v>
      </c>
      <c r="D145" s="91"/>
      <c r="E145" s="91"/>
      <c r="F145" s="19" t="s">
        <v>40</v>
      </c>
      <c r="G145" s="53" t="s">
        <v>81</v>
      </c>
      <c r="H145" s="19" t="s">
        <v>42</v>
      </c>
      <c r="I145" s="53" t="s">
        <v>82</v>
      </c>
      <c r="J145" s="19" t="s">
        <v>44</v>
      </c>
      <c r="K145" s="64" t="s">
        <v>37</v>
      </c>
      <c r="L145" s="91"/>
      <c r="M145" s="19" t="s">
        <v>45</v>
      </c>
      <c r="N145" s="63" t="s">
        <v>53</v>
      </c>
    </row>
    <row r="146" spans="2:14" s="21" customFormat="1">
      <c r="B146" s="95"/>
      <c r="C146" s="55"/>
      <c r="D146" s="91"/>
      <c r="E146" s="91"/>
      <c r="F146" s="19" t="s">
        <v>47</v>
      </c>
      <c r="G146" s="53" t="s">
        <v>70</v>
      </c>
      <c r="H146" s="19" t="s">
        <v>49</v>
      </c>
      <c r="I146" s="53" t="s">
        <v>50</v>
      </c>
      <c r="J146" s="19" t="s">
        <v>51</v>
      </c>
      <c r="K146" s="64" t="s">
        <v>37</v>
      </c>
      <c r="L146" s="91"/>
      <c r="M146" s="19" t="s">
        <v>52</v>
      </c>
      <c r="N146" s="63" t="s">
        <v>53</v>
      </c>
    </row>
    <row r="147" spans="2:14" s="21" customFormat="1">
      <c r="B147" s="95"/>
      <c r="C147" s="55"/>
      <c r="D147" s="92"/>
      <c r="E147" s="92"/>
      <c r="F147" s="20" t="s">
        <v>54</v>
      </c>
      <c r="G147" s="54" t="s">
        <v>55</v>
      </c>
      <c r="H147" s="20" t="s">
        <v>56</v>
      </c>
      <c r="I147" s="54" t="s">
        <v>57</v>
      </c>
      <c r="J147" s="20" t="s">
        <v>58</v>
      </c>
      <c r="K147" s="65" t="s">
        <v>37</v>
      </c>
      <c r="L147" s="92"/>
      <c r="M147" s="20" t="s">
        <v>59</v>
      </c>
      <c r="N147" s="69" t="s">
        <v>53</v>
      </c>
    </row>
    <row r="148" spans="2:14" s="21" customFormat="1">
      <c r="B148" s="94">
        <v>27</v>
      </c>
      <c r="C148" s="50"/>
      <c r="D148" s="51" t="s">
        <v>71</v>
      </c>
      <c r="E148" s="93" t="s">
        <v>72</v>
      </c>
      <c r="F148" s="18" t="s">
        <v>22</v>
      </c>
      <c r="G148" s="52" t="s">
        <v>73</v>
      </c>
      <c r="H148" s="18" t="s">
        <v>24</v>
      </c>
      <c r="I148" s="52" t="s">
        <v>74</v>
      </c>
      <c r="J148" s="18" t="s">
        <v>26</v>
      </c>
      <c r="K148" s="61" t="s">
        <v>75</v>
      </c>
      <c r="L148" s="93" t="s">
        <v>76</v>
      </c>
      <c r="M148" s="18" t="s">
        <v>29</v>
      </c>
      <c r="N148" s="62" t="s">
        <v>53</v>
      </c>
    </row>
    <row r="149" spans="2:14" s="21" customFormat="1">
      <c r="B149" s="95"/>
      <c r="C149" s="55"/>
      <c r="D149" s="91" t="s">
        <v>77</v>
      </c>
      <c r="E149" s="91"/>
      <c r="F149" s="19" t="s">
        <v>32</v>
      </c>
      <c r="G149" s="53" t="s">
        <v>78</v>
      </c>
      <c r="H149" s="19" t="s">
        <v>34</v>
      </c>
      <c r="I149" s="53" t="s">
        <v>79</v>
      </c>
      <c r="J149" s="19" t="s">
        <v>36</v>
      </c>
      <c r="K149" s="64" t="s">
        <v>37</v>
      </c>
      <c r="L149" s="91"/>
      <c r="M149" s="19" t="s">
        <v>38</v>
      </c>
      <c r="N149" s="63" t="s">
        <v>53</v>
      </c>
    </row>
    <row r="150" spans="2:14" s="21" customFormat="1">
      <c r="B150" s="95"/>
      <c r="C150" s="55" t="s">
        <v>80</v>
      </c>
      <c r="D150" s="91"/>
      <c r="E150" s="91"/>
      <c r="F150" s="19" t="s">
        <v>40</v>
      </c>
      <c r="G150" s="53" t="s">
        <v>81</v>
      </c>
      <c r="H150" s="19" t="s">
        <v>42</v>
      </c>
      <c r="I150" s="53" t="s">
        <v>82</v>
      </c>
      <c r="J150" s="19" t="s">
        <v>44</v>
      </c>
      <c r="K150" s="64" t="s">
        <v>37</v>
      </c>
      <c r="L150" s="91"/>
      <c r="M150" s="19" t="s">
        <v>45</v>
      </c>
      <c r="N150" s="63" t="s">
        <v>53</v>
      </c>
    </row>
    <row r="151" spans="2:14" s="21" customFormat="1">
      <c r="B151" s="95"/>
      <c r="C151" s="55"/>
      <c r="D151" s="91"/>
      <c r="E151" s="91"/>
      <c r="F151" s="19" t="s">
        <v>47</v>
      </c>
      <c r="G151" s="53" t="s">
        <v>70</v>
      </c>
      <c r="H151" s="19" t="s">
        <v>49</v>
      </c>
      <c r="I151" s="53" t="s">
        <v>50</v>
      </c>
      <c r="J151" s="19" t="s">
        <v>51</v>
      </c>
      <c r="K151" s="64" t="s">
        <v>37</v>
      </c>
      <c r="L151" s="91"/>
      <c r="M151" s="19" t="s">
        <v>52</v>
      </c>
      <c r="N151" s="63" t="s">
        <v>53</v>
      </c>
    </row>
    <row r="152" spans="2:14" s="21" customFormat="1">
      <c r="B152" s="95"/>
      <c r="C152" s="55"/>
      <c r="D152" s="92"/>
      <c r="E152" s="92"/>
      <c r="F152" s="20" t="s">
        <v>54</v>
      </c>
      <c r="G152" s="54" t="s">
        <v>55</v>
      </c>
      <c r="H152" s="20" t="s">
        <v>56</v>
      </c>
      <c r="I152" s="54" t="s">
        <v>57</v>
      </c>
      <c r="J152" s="20" t="s">
        <v>58</v>
      </c>
      <c r="K152" s="65" t="s">
        <v>37</v>
      </c>
      <c r="L152" s="92"/>
      <c r="M152" s="20" t="s">
        <v>59</v>
      </c>
      <c r="N152" s="69" t="s">
        <v>53</v>
      </c>
    </row>
    <row r="153" spans="2:14" s="21" customFormat="1">
      <c r="B153" s="94">
        <v>28</v>
      </c>
      <c r="C153" s="50"/>
      <c r="D153" s="51" t="s">
        <v>71</v>
      </c>
      <c r="E153" s="93" t="s">
        <v>72</v>
      </c>
      <c r="F153" s="18" t="s">
        <v>22</v>
      </c>
      <c r="G153" s="52" t="s">
        <v>73</v>
      </c>
      <c r="H153" s="18" t="s">
        <v>24</v>
      </c>
      <c r="I153" s="52" t="s">
        <v>74</v>
      </c>
      <c r="J153" s="18" t="s">
        <v>26</v>
      </c>
      <c r="K153" s="61" t="s">
        <v>75</v>
      </c>
      <c r="L153" s="93" t="s">
        <v>76</v>
      </c>
      <c r="M153" s="18" t="s">
        <v>29</v>
      </c>
      <c r="N153" s="62" t="s">
        <v>53</v>
      </c>
    </row>
    <row r="154" spans="2:14" s="21" customFormat="1">
      <c r="B154" s="95"/>
      <c r="C154" s="55"/>
      <c r="D154" s="91" t="s">
        <v>77</v>
      </c>
      <c r="E154" s="91"/>
      <c r="F154" s="19" t="s">
        <v>32</v>
      </c>
      <c r="G154" s="53" t="s">
        <v>78</v>
      </c>
      <c r="H154" s="19" t="s">
        <v>34</v>
      </c>
      <c r="I154" s="53" t="s">
        <v>79</v>
      </c>
      <c r="J154" s="19" t="s">
        <v>36</v>
      </c>
      <c r="K154" s="64" t="s">
        <v>37</v>
      </c>
      <c r="L154" s="91"/>
      <c r="M154" s="19" t="s">
        <v>38</v>
      </c>
      <c r="N154" s="63" t="s">
        <v>53</v>
      </c>
    </row>
    <row r="155" spans="2:14" s="21" customFormat="1">
      <c r="B155" s="95"/>
      <c r="C155" s="55" t="s">
        <v>80</v>
      </c>
      <c r="D155" s="91"/>
      <c r="E155" s="91"/>
      <c r="F155" s="19" t="s">
        <v>40</v>
      </c>
      <c r="G155" s="53" t="s">
        <v>81</v>
      </c>
      <c r="H155" s="19" t="s">
        <v>42</v>
      </c>
      <c r="I155" s="53" t="s">
        <v>82</v>
      </c>
      <c r="J155" s="19" t="s">
        <v>44</v>
      </c>
      <c r="K155" s="64" t="s">
        <v>37</v>
      </c>
      <c r="L155" s="91"/>
      <c r="M155" s="19" t="s">
        <v>45</v>
      </c>
      <c r="N155" s="63" t="s">
        <v>53</v>
      </c>
    </row>
    <row r="156" spans="2:14" s="21" customFormat="1">
      <c r="B156" s="95"/>
      <c r="C156" s="55"/>
      <c r="D156" s="91"/>
      <c r="E156" s="91"/>
      <c r="F156" s="19" t="s">
        <v>47</v>
      </c>
      <c r="G156" s="53" t="s">
        <v>70</v>
      </c>
      <c r="H156" s="19" t="s">
        <v>49</v>
      </c>
      <c r="I156" s="53" t="s">
        <v>50</v>
      </c>
      <c r="J156" s="19" t="s">
        <v>51</v>
      </c>
      <c r="K156" s="64" t="s">
        <v>37</v>
      </c>
      <c r="L156" s="91"/>
      <c r="M156" s="19" t="s">
        <v>52</v>
      </c>
      <c r="N156" s="63" t="s">
        <v>53</v>
      </c>
    </row>
    <row r="157" spans="2:14" s="21" customFormat="1">
      <c r="B157" s="95"/>
      <c r="C157" s="55"/>
      <c r="D157" s="92"/>
      <c r="E157" s="92"/>
      <c r="F157" s="20" t="s">
        <v>54</v>
      </c>
      <c r="G157" s="54" t="s">
        <v>55</v>
      </c>
      <c r="H157" s="20" t="s">
        <v>56</v>
      </c>
      <c r="I157" s="54" t="s">
        <v>57</v>
      </c>
      <c r="J157" s="20" t="s">
        <v>58</v>
      </c>
      <c r="K157" s="65" t="s">
        <v>37</v>
      </c>
      <c r="L157" s="92"/>
      <c r="M157" s="20" t="s">
        <v>59</v>
      </c>
      <c r="N157" s="69" t="s">
        <v>53</v>
      </c>
    </row>
    <row r="158" spans="2:14" s="21" customFormat="1">
      <c r="B158" s="94">
        <v>29</v>
      </c>
      <c r="C158" s="50"/>
      <c r="D158" s="51" t="s">
        <v>71</v>
      </c>
      <c r="E158" s="93" t="s">
        <v>72</v>
      </c>
      <c r="F158" s="18" t="s">
        <v>22</v>
      </c>
      <c r="G158" s="52" t="s">
        <v>73</v>
      </c>
      <c r="H158" s="18" t="s">
        <v>24</v>
      </c>
      <c r="I158" s="52" t="s">
        <v>74</v>
      </c>
      <c r="J158" s="18" t="s">
        <v>26</v>
      </c>
      <c r="K158" s="61" t="s">
        <v>75</v>
      </c>
      <c r="L158" s="93" t="s">
        <v>76</v>
      </c>
      <c r="M158" s="18" t="s">
        <v>29</v>
      </c>
      <c r="N158" s="62" t="s">
        <v>53</v>
      </c>
    </row>
    <row r="159" spans="2:14" s="21" customFormat="1">
      <c r="B159" s="95"/>
      <c r="C159" s="55"/>
      <c r="D159" s="91" t="s">
        <v>77</v>
      </c>
      <c r="E159" s="91"/>
      <c r="F159" s="19" t="s">
        <v>32</v>
      </c>
      <c r="G159" s="53" t="s">
        <v>78</v>
      </c>
      <c r="H159" s="19" t="s">
        <v>34</v>
      </c>
      <c r="I159" s="53" t="s">
        <v>79</v>
      </c>
      <c r="J159" s="19" t="s">
        <v>36</v>
      </c>
      <c r="K159" s="64" t="s">
        <v>37</v>
      </c>
      <c r="L159" s="91"/>
      <c r="M159" s="19" t="s">
        <v>38</v>
      </c>
      <c r="N159" s="63" t="s">
        <v>53</v>
      </c>
    </row>
    <row r="160" spans="2:14" s="21" customFormat="1">
      <c r="B160" s="95"/>
      <c r="C160" s="55" t="s">
        <v>80</v>
      </c>
      <c r="D160" s="91"/>
      <c r="E160" s="91"/>
      <c r="F160" s="19" t="s">
        <v>40</v>
      </c>
      <c r="G160" s="53" t="s">
        <v>81</v>
      </c>
      <c r="H160" s="19" t="s">
        <v>42</v>
      </c>
      <c r="I160" s="53" t="s">
        <v>82</v>
      </c>
      <c r="J160" s="19" t="s">
        <v>44</v>
      </c>
      <c r="K160" s="64" t="s">
        <v>37</v>
      </c>
      <c r="L160" s="91"/>
      <c r="M160" s="19" t="s">
        <v>45</v>
      </c>
      <c r="N160" s="63" t="s">
        <v>53</v>
      </c>
    </row>
    <row r="161" spans="2:14" s="21" customFormat="1">
      <c r="B161" s="95"/>
      <c r="C161" s="55"/>
      <c r="D161" s="91"/>
      <c r="E161" s="91"/>
      <c r="F161" s="19" t="s">
        <v>47</v>
      </c>
      <c r="G161" s="53" t="s">
        <v>70</v>
      </c>
      <c r="H161" s="19" t="s">
        <v>49</v>
      </c>
      <c r="I161" s="53" t="s">
        <v>50</v>
      </c>
      <c r="J161" s="19" t="s">
        <v>51</v>
      </c>
      <c r="K161" s="64" t="s">
        <v>37</v>
      </c>
      <c r="L161" s="91"/>
      <c r="M161" s="19" t="s">
        <v>52</v>
      </c>
      <c r="N161" s="63" t="s">
        <v>53</v>
      </c>
    </row>
    <row r="162" spans="2:14" s="21" customFormat="1">
      <c r="B162" s="95"/>
      <c r="C162" s="55"/>
      <c r="D162" s="92"/>
      <c r="E162" s="92"/>
      <c r="F162" s="20" t="s">
        <v>54</v>
      </c>
      <c r="G162" s="54" t="s">
        <v>55</v>
      </c>
      <c r="H162" s="20" t="s">
        <v>56</v>
      </c>
      <c r="I162" s="54" t="s">
        <v>57</v>
      </c>
      <c r="J162" s="20" t="s">
        <v>58</v>
      </c>
      <c r="K162" s="65" t="s">
        <v>37</v>
      </c>
      <c r="L162" s="92"/>
      <c r="M162" s="20" t="s">
        <v>59</v>
      </c>
      <c r="N162" s="69" t="s">
        <v>53</v>
      </c>
    </row>
    <row r="163" spans="2:14" s="21" customFormat="1">
      <c r="B163" s="94">
        <v>30</v>
      </c>
      <c r="C163" s="50"/>
      <c r="D163" s="51" t="s">
        <v>71</v>
      </c>
      <c r="E163" s="93" t="s">
        <v>72</v>
      </c>
      <c r="F163" s="18" t="s">
        <v>22</v>
      </c>
      <c r="G163" s="52" t="s">
        <v>73</v>
      </c>
      <c r="H163" s="18" t="s">
        <v>24</v>
      </c>
      <c r="I163" s="52" t="s">
        <v>74</v>
      </c>
      <c r="J163" s="18" t="s">
        <v>26</v>
      </c>
      <c r="K163" s="61" t="s">
        <v>75</v>
      </c>
      <c r="L163" s="93" t="s">
        <v>76</v>
      </c>
      <c r="M163" s="18" t="s">
        <v>29</v>
      </c>
      <c r="N163" s="62" t="s">
        <v>53</v>
      </c>
    </row>
    <row r="164" spans="2:14" s="21" customFormat="1">
      <c r="B164" s="95"/>
      <c r="C164" s="55"/>
      <c r="D164" s="91" t="s">
        <v>77</v>
      </c>
      <c r="E164" s="91"/>
      <c r="F164" s="19" t="s">
        <v>32</v>
      </c>
      <c r="G164" s="53" t="s">
        <v>78</v>
      </c>
      <c r="H164" s="19" t="s">
        <v>34</v>
      </c>
      <c r="I164" s="53" t="s">
        <v>79</v>
      </c>
      <c r="J164" s="19" t="s">
        <v>36</v>
      </c>
      <c r="K164" s="64" t="s">
        <v>37</v>
      </c>
      <c r="L164" s="91"/>
      <c r="M164" s="19" t="s">
        <v>38</v>
      </c>
      <c r="N164" s="63" t="s">
        <v>53</v>
      </c>
    </row>
    <row r="165" spans="2:14" s="21" customFormat="1">
      <c r="B165" s="95"/>
      <c r="C165" s="55" t="s">
        <v>80</v>
      </c>
      <c r="D165" s="91"/>
      <c r="E165" s="91"/>
      <c r="F165" s="19" t="s">
        <v>40</v>
      </c>
      <c r="G165" s="53" t="s">
        <v>81</v>
      </c>
      <c r="H165" s="19" t="s">
        <v>42</v>
      </c>
      <c r="I165" s="53" t="s">
        <v>82</v>
      </c>
      <c r="J165" s="19" t="s">
        <v>44</v>
      </c>
      <c r="K165" s="64" t="s">
        <v>37</v>
      </c>
      <c r="L165" s="91"/>
      <c r="M165" s="19" t="s">
        <v>45</v>
      </c>
      <c r="N165" s="63" t="s">
        <v>53</v>
      </c>
    </row>
    <row r="166" spans="2:14" s="21" customFormat="1">
      <c r="B166" s="95"/>
      <c r="C166" s="55"/>
      <c r="D166" s="91"/>
      <c r="E166" s="91"/>
      <c r="F166" s="19" t="s">
        <v>47</v>
      </c>
      <c r="G166" s="53" t="s">
        <v>70</v>
      </c>
      <c r="H166" s="19" t="s">
        <v>49</v>
      </c>
      <c r="I166" s="53" t="s">
        <v>50</v>
      </c>
      <c r="J166" s="19" t="s">
        <v>51</v>
      </c>
      <c r="K166" s="64" t="s">
        <v>37</v>
      </c>
      <c r="L166" s="91"/>
      <c r="M166" s="19" t="s">
        <v>52</v>
      </c>
      <c r="N166" s="63" t="s">
        <v>53</v>
      </c>
    </row>
    <row r="167" spans="2:14" s="21" customFormat="1">
      <c r="B167" s="95"/>
      <c r="C167" s="55"/>
      <c r="D167" s="92"/>
      <c r="E167" s="92"/>
      <c r="F167" s="20" t="s">
        <v>54</v>
      </c>
      <c r="G167" s="54" t="s">
        <v>55</v>
      </c>
      <c r="H167" s="20" t="s">
        <v>56</v>
      </c>
      <c r="I167" s="54" t="s">
        <v>57</v>
      </c>
      <c r="J167" s="20" t="s">
        <v>58</v>
      </c>
      <c r="K167" s="65" t="s">
        <v>37</v>
      </c>
      <c r="L167" s="92"/>
      <c r="M167" s="20" t="s">
        <v>59</v>
      </c>
      <c r="N167" s="69" t="s">
        <v>53</v>
      </c>
    </row>
    <row r="168" spans="2:14" s="21" customFormat="1">
      <c r="B168" s="94">
        <v>31</v>
      </c>
      <c r="C168" s="50"/>
      <c r="D168" s="51" t="s">
        <v>71</v>
      </c>
      <c r="E168" s="93" t="s">
        <v>72</v>
      </c>
      <c r="F168" s="18" t="s">
        <v>22</v>
      </c>
      <c r="G168" s="52" t="s">
        <v>73</v>
      </c>
      <c r="H168" s="18" t="s">
        <v>24</v>
      </c>
      <c r="I168" s="52" t="s">
        <v>74</v>
      </c>
      <c r="J168" s="18" t="s">
        <v>26</v>
      </c>
      <c r="K168" s="61" t="s">
        <v>75</v>
      </c>
      <c r="L168" s="93" t="s">
        <v>76</v>
      </c>
      <c r="M168" s="18" t="s">
        <v>29</v>
      </c>
      <c r="N168" s="62" t="s">
        <v>53</v>
      </c>
    </row>
    <row r="169" spans="2:14" s="21" customFormat="1">
      <c r="B169" s="95"/>
      <c r="C169" s="55"/>
      <c r="D169" s="91" t="s">
        <v>77</v>
      </c>
      <c r="E169" s="91"/>
      <c r="F169" s="19" t="s">
        <v>32</v>
      </c>
      <c r="G169" s="53" t="s">
        <v>78</v>
      </c>
      <c r="H169" s="19" t="s">
        <v>34</v>
      </c>
      <c r="I169" s="53" t="s">
        <v>79</v>
      </c>
      <c r="J169" s="19" t="s">
        <v>36</v>
      </c>
      <c r="K169" s="64" t="s">
        <v>37</v>
      </c>
      <c r="L169" s="91"/>
      <c r="M169" s="19" t="s">
        <v>38</v>
      </c>
      <c r="N169" s="63" t="s">
        <v>53</v>
      </c>
    </row>
    <row r="170" spans="2:14" s="21" customFormat="1">
      <c r="B170" s="95"/>
      <c r="C170" s="55" t="s">
        <v>80</v>
      </c>
      <c r="D170" s="91"/>
      <c r="E170" s="91"/>
      <c r="F170" s="19" t="s">
        <v>40</v>
      </c>
      <c r="G170" s="53" t="s">
        <v>81</v>
      </c>
      <c r="H170" s="19" t="s">
        <v>42</v>
      </c>
      <c r="I170" s="53" t="s">
        <v>82</v>
      </c>
      <c r="J170" s="19" t="s">
        <v>44</v>
      </c>
      <c r="K170" s="64" t="s">
        <v>37</v>
      </c>
      <c r="L170" s="91"/>
      <c r="M170" s="19" t="s">
        <v>45</v>
      </c>
      <c r="N170" s="63" t="s">
        <v>53</v>
      </c>
    </row>
    <row r="171" spans="2:14" s="21" customFormat="1">
      <c r="B171" s="95"/>
      <c r="C171" s="55"/>
      <c r="D171" s="91"/>
      <c r="E171" s="91"/>
      <c r="F171" s="19" t="s">
        <v>47</v>
      </c>
      <c r="G171" s="53" t="s">
        <v>70</v>
      </c>
      <c r="H171" s="19" t="s">
        <v>49</v>
      </c>
      <c r="I171" s="53" t="s">
        <v>50</v>
      </c>
      <c r="J171" s="19" t="s">
        <v>51</v>
      </c>
      <c r="K171" s="64" t="s">
        <v>37</v>
      </c>
      <c r="L171" s="91"/>
      <c r="M171" s="19" t="s">
        <v>52</v>
      </c>
      <c r="N171" s="63" t="s">
        <v>53</v>
      </c>
    </row>
    <row r="172" spans="2:14" s="21" customFormat="1">
      <c r="B172" s="95"/>
      <c r="C172" s="55"/>
      <c r="D172" s="92"/>
      <c r="E172" s="92"/>
      <c r="F172" s="20" t="s">
        <v>54</v>
      </c>
      <c r="G172" s="54" t="s">
        <v>55</v>
      </c>
      <c r="H172" s="20" t="s">
        <v>56</v>
      </c>
      <c r="I172" s="54" t="s">
        <v>57</v>
      </c>
      <c r="J172" s="20" t="s">
        <v>58</v>
      </c>
      <c r="K172" s="65" t="s">
        <v>37</v>
      </c>
      <c r="L172" s="92"/>
      <c r="M172" s="20" t="s">
        <v>59</v>
      </c>
      <c r="N172" s="69" t="s">
        <v>53</v>
      </c>
    </row>
    <row r="173" spans="2:14" s="21" customFormat="1">
      <c r="B173" s="94">
        <v>32</v>
      </c>
      <c r="C173" s="50"/>
      <c r="D173" s="51" t="s">
        <v>71</v>
      </c>
      <c r="E173" s="93" t="s">
        <v>72</v>
      </c>
      <c r="F173" s="18" t="s">
        <v>22</v>
      </c>
      <c r="G173" s="52" t="s">
        <v>73</v>
      </c>
      <c r="H173" s="18" t="s">
        <v>24</v>
      </c>
      <c r="I173" s="52" t="s">
        <v>74</v>
      </c>
      <c r="J173" s="18" t="s">
        <v>26</v>
      </c>
      <c r="K173" s="61" t="s">
        <v>75</v>
      </c>
      <c r="L173" s="93" t="s">
        <v>76</v>
      </c>
      <c r="M173" s="18" t="s">
        <v>29</v>
      </c>
      <c r="N173" s="62" t="s">
        <v>53</v>
      </c>
    </row>
    <row r="174" spans="2:14" s="21" customFormat="1">
      <c r="B174" s="95"/>
      <c r="C174" s="55"/>
      <c r="D174" s="91" t="s">
        <v>77</v>
      </c>
      <c r="E174" s="91"/>
      <c r="F174" s="19" t="s">
        <v>32</v>
      </c>
      <c r="G174" s="53" t="s">
        <v>78</v>
      </c>
      <c r="H174" s="19" t="s">
        <v>34</v>
      </c>
      <c r="I174" s="53" t="s">
        <v>79</v>
      </c>
      <c r="J174" s="19" t="s">
        <v>36</v>
      </c>
      <c r="K174" s="64" t="s">
        <v>37</v>
      </c>
      <c r="L174" s="91"/>
      <c r="M174" s="19" t="s">
        <v>38</v>
      </c>
      <c r="N174" s="63" t="s">
        <v>53</v>
      </c>
    </row>
    <row r="175" spans="2:14" s="21" customFormat="1">
      <c r="B175" s="95"/>
      <c r="C175" s="55" t="s">
        <v>80</v>
      </c>
      <c r="D175" s="91"/>
      <c r="E175" s="91"/>
      <c r="F175" s="19" t="s">
        <v>40</v>
      </c>
      <c r="G175" s="53" t="s">
        <v>81</v>
      </c>
      <c r="H175" s="19" t="s">
        <v>42</v>
      </c>
      <c r="I175" s="53" t="s">
        <v>82</v>
      </c>
      <c r="J175" s="19" t="s">
        <v>44</v>
      </c>
      <c r="K175" s="64" t="s">
        <v>37</v>
      </c>
      <c r="L175" s="91"/>
      <c r="M175" s="19" t="s">
        <v>45</v>
      </c>
      <c r="N175" s="63" t="s">
        <v>53</v>
      </c>
    </row>
    <row r="176" spans="2:14" s="21" customFormat="1">
      <c r="B176" s="95"/>
      <c r="C176" s="55"/>
      <c r="D176" s="91"/>
      <c r="E176" s="91"/>
      <c r="F176" s="19" t="s">
        <v>47</v>
      </c>
      <c r="G176" s="53" t="s">
        <v>70</v>
      </c>
      <c r="H176" s="19" t="s">
        <v>49</v>
      </c>
      <c r="I176" s="53" t="s">
        <v>50</v>
      </c>
      <c r="J176" s="19" t="s">
        <v>51</v>
      </c>
      <c r="K176" s="64" t="s">
        <v>37</v>
      </c>
      <c r="L176" s="91"/>
      <c r="M176" s="19" t="s">
        <v>52</v>
      </c>
      <c r="N176" s="63" t="s">
        <v>53</v>
      </c>
    </row>
    <row r="177" spans="2:14" s="21" customFormat="1">
      <c r="B177" s="95"/>
      <c r="C177" s="55"/>
      <c r="D177" s="92"/>
      <c r="E177" s="92"/>
      <c r="F177" s="20" t="s">
        <v>54</v>
      </c>
      <c r="G177" s="54" t="s">
        <v>55</v>
      </c>
      <c r="H177" s="20" t="s">
        <v>56</v>
      </c>
      <c r="I177" s="54" t="s">
        <v>57</v>
      </c>
      <c r="J177" s="20" t="s">
        <v>58</v>
      </c>
      <c r="K177" s="65" t="s">
        <v>37</v>
      </c>
      <c r="L177" s="92"/>
      <c r="M177" s="20" t="s">
        <v>59</v>
      </c>
      <c r="N177" s="69" t="s">
        <v>53</v>
      </c>
    </row>
    <row r="178" spans="2:14" s="21" customFormat="1">
      <c r="B178" s="94">
        <v>33</v>
      </c>
      <c r="C178" s="50"/>
      <c r="D178" s="51" t="s">
        <v>71</v>
      </c>
      <c r="E178" s="93" t="s">
        <v>72</v>
      </c>
      <c r="F178" s="18" t="s">
        <v>22</v>
      </c>
      <c r="G178" s="52" t="s">
        <v>73</v>
      </c>
      <c r="H178" s="18" t="s">
        <v>24</v>
      </c>
      <c r="I178" s="52" t="s">
        <v>74</v>
      </c>
      <c r="J178" s="18" t="s">
        <v>26</v>
      </c>
      <c r="K178" s="61" t="s">
        <v>75</v>
      </c>
      <c r="L178" s="93" t="s">
        <v>76</v>
      </c>
      <c r="M178" s="18" t="s">
        <v>29</v>
      </c>
      <c r="N178" s="62" t="s">
        <v>53</v>
      </c>
    </row>
    <row r="179" spans="2:14" s="21" customFormat="1">
      <c r="B179" s="95"/>
      <c r="C179" s="55"/>
      <c r="D179" s="91" t="s">
        <v>77</v>
      </c>
      <c r="E179" s="91"/>
      <c r="F179" s="19" t="s">
        <v>32</v>
      </c>
      <c r="G179" s="53" t="s">
        <v>78</v>
      </c>
      <c r="H179" s="19" t="s">
        <v>34</v>
      </c>
      <c r="I179" s="53" t="s">
        <v>79</v>
      </c>
      <c r="J179" s="19" t="s">
        <v>36</v>
      </c>
      <c r="K179" s="64" t="s">
        <v>37</v>
      </c>
      <c r="L179" s="91"/>
      <c r="M179" s="19" t="s">
        <v>38</v>
      </c>
      <c r="N179" s="63" t="s">
        <v>53</v>
      </c>
    </row>
    <row r="180" spans="2:14" s="21" customFormat="1">
      <c r="B180" s="95"/>
      <c r="C180" s="55" t="s">
        <v>80</v>
      </c>
      <c r="D180" s="91"/>
      <c r="E180" s="91"/>
      <c r="F180" s="19" t="s">
        <v>40</v>
      </c>
      <c r="G180" s="53" t="s">
        <v>81</v>
      </c>
      <c r="H180" s="19" t="s">
        <v>42</v>
      </c>
      <c r="I180" s="53" t="s">
        <v>82</v>
      </c>
      <c r="J180" s="19" t="s">
        <v>44</v>
      </c>
      <c r="K180" s="64" t="s">
        <v>37</v>
      </c>
      <c r="L180" s="91"/>
      <c r="M180" s="19" t="s">
        <v>45</v>
      </c>
      <c r="N180" s="63" t="s">
        <v>53</v>
      </c>
    </row>
    <row r="181" spans="2:14" s="21" customFormat="1">
      <c r="B181" s="95"/>
      <c r="C181" s="55"/>
      <c r="D181" s="91"/>
      <c r="E181" s="91"/>
      <c r="F181" s="19" t="s">
        <v>47</v>
      </c>
      <c r="G181" s="53" t="s">
        <v>70</v>
      </c>
      <c r="H181" s="19" t="s">
        <v>49</v>
      </c>
      <c r="I181" s="53" t="s">
        <v>50</v>
      </c>
      <c r="J181" s="19" t="s">
        <v>51</v>
      </c>
      <c r="K181" s="64" t="s">
        <v>37</v>
      </c>
      <c r="L181" s="91"/>
      <c r="M181" s="19" t="s">
        <v>52</v>
      </c>
      <c r="N181" s="63" t="s">
        <v>53</v>
      </c>
    </row>
    <row r="182" spans="2:14" s="21" customFormat="1">
      <c r="B182" s="95"/>
      <c r="C182" s="55"/>
      <c r="D182" s="92"/>
      <c r="E182" s="92"/>
      <c r="F182" s="20" t="s">
        <v>54</v>
      </c>
      <c r="G182" s="54" t="s">
        <v>55</v>
      </c>
      <c r="H182" s="20" t="s">
        <v>56</v>
      </c>
      <c r="I182" s="54" t="s">
        <v>57</v>
      </c>
      <c r="J182" s="20" t="s">
        <v>58</v>
      </c>
      <c r="K182" s="65" t="s">
        <v>37</v>
      </c>
      <c r="L182" s="92"/>
      <c r="M182" s="20" t="s">
        <v>59</v>
      </c>
      <c r="N182" s="69" t="s">
        <v>53</v>
      </c>
    </row>
    <row r="183" spans="2:14" s="21" customFormat="1">
      <c r="B183" s="94">
        <v>34</v>
      </c>
      <c r="C183" s="50"/>
      <c r="D183" s="51" t="s">
        <v>71</v>
      </c>
      <c r="E183" s="93" t="s">
        <v>72</v>
      </c>
      <c r="F183" s="18" t="s">
        <v>22</v>
      </c>
      <c r="G183" s="52" t="s">
        <v>73</v>
      </c>
      <c r="H183" s="18" t="s">
        <v>24</v>
      </c>
      <c r="I183" s="52" t="s">
        <v>74</v>
      </c>
      <c r="J183" s="18" t="s">
        <v>26</v>
      </c>
      <c r="K183" s="61" t="s">
        <v>75</v>
      </c>
      <c r="L183" s="93" t="s">
        <v>76</v>
      </c>
      <c r="M183" s="18" t="s">
        <v>29</v>
      </c>
      <c r="N183" s="62" t="s">
        <v>53</v>
      </c>
    </row>
    <row r="184" spans="2:14" s="21" customFormat="1">
      <c r="B184" s="95"/>
      <c r="C184" s="55"/>
      <c r="D184" s="91" t="s">
        <v>77</v>
      </c>
      <c r="E184" s="91"/>
      <c r="F184" s="19" t="s">
        <v>32</v>
      </c>
      <c r="G184" s="53" t="s">
        <v>78</v>
      </c>
      <c r="H184" s="19" t="s">
        <v>34</v>
      </c>
      <c r="I184" s="53" t="s">
        <v>79</v>
      </c>
      <c r="J184" s="19" t="s">
        <v>36</v>
      </c>
      <c r="K184" s="64" t="s">
        <v>37</v>
      </c>
      <c r="L184" s="91"/>
      <c r="M184" s="19" t="s">
        <v>38</v>
      </c>
      <c r="N184" s="63" t="s">
        <v>53</v>
      </c>
    </row>
    <row r="185" spans="2:14" s="21" customFormat="1">
      <c r="B185" s="95"/>
      <c r="C185" s="55" t="s">
        <v>80</v>
      </c>
      <c r="D185" s="91"/>
      <c r="E185" s="91"/>
      <c r="F185" s="19" t="s">
        <v>40</v>
      </c>
      <c r="G185" s="53" t="s">
        <v>81</v>
      </c>
      <c r="H185" s="19" t="s">
        <v>42</v>
      </c>
      <c r="I185" s="53" t="s">
        <v>82</v>
      </c>
      <c r="J185" s="19" t="s">
        <v>44</v>
      </c>
      <c r="K185" s="64" t="s">
        <v>37</v>
      </c>
      <c r="L185" s="91"/>
      <c r="M185" s="19" t="s">
        <v>45</v>
      </c>
      <c r="N185" s="63" t="s">
        <v>53</v>
      </c>
    </row>
    <row r="186" spans="2:14" s="21" customFormat="1">
      <c r="B186" s="95"/>
      <c r="C186" s="55"/>
      <c r="D186" s="91"/>
      <c r="E186" s="91"/>
      <c r="F186" s="19" t="s">
        <v>47</v>
      </c>
      <c r="G186" s="53" t="s">
        <v>70</v>
      </c>
      <c r="H186" s="19" t="s">
        <v>49</v>
      </c>
      <c r="I186" s="53" t="s">
        <v>50</v>
      </c>
      <c r="J186" s="19" t="s">
        <v>51</v>
      </c>
      <c r="K186" s="64" t="s">
        <v>37</v>
      </c>
      <c r="L186" s="91"/>
      <c r="M186" s="19" t="s">
        <v>52</v>
      </c>
      <c r="N186" s="63" t="s">
        <v>53</v>
      </c>
    </row>
    <row r="187" spans="2:14" s="21" customFormat="1">
      <c r="B187" s="95"/>
      <c r="C187" s="55"/>
      <c r="D187" s="92"/>
      <c r="E187" s="92"/>
      <c r="F187" s="20" t="s">
        <v>54</v>
      </c>
      <c r="G187" s="54" t="s">
        <v>55</v>
      </c>
      <c r="H187" s="20" t="s">
        <v>56</v>
      </c>
      <c r="I187" s="54" t="s">
        <v>57</v>
      </c>
      <c r="J187" s="20" t="s">
        <v>58</v>
      </c>
      <c r="K187" s="65" t="s">
        <v>37</v>
      </c>
      <c r="L187" s="92"/>
      <c r="M187" s="20" t="s">
        <v>59</v>
      </c>
      <c r="N187" s="69" t="s">
        <v>53</v>
      </c>
    </row>
    <row r="188" spans="2:14" s="21" customFormat="1">
      <c r="B188" s="94">
        <v>35</v>
      </c>
      <c r="C188" s="50"/>
      <c r="D188" s="51" t="s">
        <v>71</v>
      </c>
      <c r="E188" s="93" t="s">
        <v>72</v>
      </c>
      <c r="F188" s="18" t="s">
        <v>22</v>
      </c>
      <c r="G188" s="52" t="s">
        <v>73</v>
      </c>
      <c r="H188" s="18" t="s">
        <v>24</v>
      </c>
      <c r="I188" s="52" t="s">
        <v>74</v>
      </c>
      <c r="J188" s="18" t="s">
        <v>26</v>
      </c>
      <c r="K188" s="61" t="s">
        <v>75</v>
      </c>
      <c r="L188" s="93" t="s">
        <v>76</v>
      </c>
      <c r="M188" s="18" t="s">
        <v>29</v>
      </c>
      <c r="N188" s="62" t="s">
        <v>53</v>
      </c>
    </row>
    <row r="189" spans="2:14" s="21" customFormat="1">
      <c r="B189" s="95"/>
      <c r="C189" s="55"/>
      <c r="D189" s="91" t="s">
        <v>77</v>
      </c>
      <c r="E189" s="91"/>
      <c r="F189" s="19" t="s">
        <v>32</v>
      </c>
      <c r="G189" s="53" t="s">
        <v>78</v>
      </c>
      <c r="H189" s="19" t="s">
        <v>34</v>
      </c>
      <c r="I189" s="53" t="s">
        <v>79</v>
      </c>
      <c r="J189" s="19" t="s">
        <v>36</v>
      </c>
      <c r="K189" s="64" t="s">
        <v>37</v>
      </c>
      <c r="L189" s="91"/>
      <c r="M189" s="19" t="s">
        <v>38</v>
      </c>
      <c r="N189" s="63" t="s">
        <v>53</v>
      </c>
    </row>
    <row r="190" spans="2:14" s="21" customFormat="1">
      <c r="B190" s="95"/>
      <c r="C190" s="55" t="s">
        <v>80</v>
      </c>
      <c r="D190" s="91"/>
      <c r="E190" s="91"/>
      <c r="F190" s="19" t="s">
        <v>40</v>
      </c>
      <c r="G190" s="53" t="s">
        <v>81</v>
      </c>
      <c r="H190" s="19" t="s">
        <v>42</v>
      </c>
      <c r="I190" s="53" t="s">
        <v>82</v>
      </c>
      <c r="J190" s="19" t="s">
        <v>44</v>
      </c>
      <c r="K190" s="64" t="s">
        <v>37</v>
      </c>
      <c r="L190" s="91"/>
      <c r="M190" s="19" t="s">
        <v>45</v>
      </c>
      <c r="N190" s="63" t="s">
        <v>53</v>
      </c>
    </row>
    <row r="191" spans="2:14" s="21" customFormat="1">
      <c r="B191" s="95"/>
      <c r="C191" s="55"/>
      <c r="D191" s="91"/>
      <c r="E191" s="91"/>
      <c r="F191" s="19" t="s">
        <v>47</v>
      </c>
      <c r="G191" s="53" t="s">
        <v>70</v>
      </c>
      <c r="H191" s="19" t="s">
        <v>49</v>
      </c>
      <c r="I191" s="53" t="s">
        <v>50</v>
      </c>
      <c r="J191" s="19" t="s">
        <v>51</v>
      </c>
      <c r="K191" s="64" t="s">
        <v>37</v>
      </c>
      <c r="L191" s="91"/>
      <c r="M191" s="19" t="s">
        <v>52</v>
      </c>
      <c r="N191" s="63" t="s">
        <v>53</v>
      </c>
    </row>
    <row r="192" spans="2:14" s="21" customFormat="1">
      <c r="B192" s="95"/>
      <c r="C192" s="55"/>
      <c r="D192" s="92"/>
      <c r="E192" s="92"/>
      <c r="F192" s="20" t="s">
        <v>54</v>
      </c>
      <c r="G192" s="54" t="s">
        <v>55</v>
      </c>
      <c r="H192" s="20" t="s">
        <v>56</v>
      </c>
      <c r="I192" s="54" t="s">
        <v>57</v>
      </c>
      <c r="J192" s="20" t="s">
        <v>58</v>
      </c>
      <c r="K192" s="65" t="s">
        <v>37</v>
      </c>
      <c r="L192" s="92"/>
      <c r="M192" s="20" t="s">
        <v>59</v>
      </c>
      <c r="N192" s="69" t="s">
        <v>53</v>
      </c>
    </row>
    <row r="193" spans="2:14" s="21" customFormat="1">
      <c r="B193" s="94">
        <v>36</v>
      </c>
      <c r="C193" s="50"/>
      <c r="D193" s="51" t="s">
        <v>71</v>
      </c>
      <c r="E193" s="93" t="s">
        <v>72</v>
      </c>
      <c r="F193" s="18" t="s">
        <v>22</v>
      </c>
      <c r="G193" s="52" t="s">
        <v>73</v>
      </c>
      <c r="H193" s="18" t="s">
        <v>24</v>
      </c>
      <c r="I193" s="52" t="s">
        <v>74</v>
      </c>
      <c r="J193" s="18" t="s">
        <v>26</v>
      </c>
      <c r="K193" s="61" t="s">
        <v>75</v>
      </c>
      <c r="L193" s="93" t="s">
        <v>76</v>
      </c>
      <c r="M193" s="18" t="s">
        <v>29</v>
      </c>
      <c r="N193" s="62" t="s">
        <v>53</v>
      </c>
    </row>
    <row r="194" spans="2:14" s="21" customFormat="1">
      <c r="B194" s="95"/>
      <c r="C194" s="55"/>
      <c r="D194" s="91" t="s">
        <v>77</v>
      </c>
      <c r="E194" s="91"/>
      <c r="F194" s="19" t="s">
        <v>32</v>
      </c>
      <c r="G194" s="53" t="s">
        <v>78</v>
      </c>
      <c r="H194" s="19" t="s">
        <v>34</v>
      </c>
      <c r="I194" s="53" t="s">
        <v>79</v>
      </c>
      <c r="J194" s="19" t="s">
        <v>36</v>
      </c>
      <c r="K194" s="64" t="s">
        <v>37</v>
      </c>
      <c r="L194" s="91"/>
      <c r="M194" s="19" t="s">
        <v>38</v>
      </c>
      <c r="N194" s="63" t="s">
        <v>53</v>
      </c>
    </row>
    <row r="195" spans="2:14" s="21" customFormat="1">
      <c r="B195" s="95"/>
      <c r="C195" s="55" t="s">
        <v>80</v>
      </c>
      <c r="D195" s="91"/>
      <c r="E195" s="91"/>
      <c r="F195" s="19" t="s">
        <v>40</v>
      </c>
      <c r="G195" s="53" t="s">
        <v>81</v>
      </c>
      <c r="H195" s="19" t="s">
        <v>42</v>
      </c>
      <c r="I195" s="53" t="s">
        <v>82</v>
      </c>
      <c r="J195" s="19" t="s">
        <v>44</v>
      </c>
      <c r="K195" s="64" t="s">
        <v>37</v>
      </c>
      <c r="L195" s="91"/>
      <c r="M195" s="19" t="s">
        <v>45</v>
      </c>
      <c r="N195" s="63" t="s">
        <v>53</v>
      </c>
    </row>
    <row r="196" spans="2:14" s="21" customFormat="1">
      <c r="B196" s="95"/>
      <c r="C196" s="55"/>
      <c r="D196" s="91"/>
      <c r="E196" s="91"/>
      <c r="F196" s="19" t="s">
        <v>47</v>
      </c>
      <c r="G196" s="53" t="s">
        <v>70</v>
      </c>
      <c r="H196" s="19" t="s">
        <v>49</v>
      </c>
      <c r="I196" s="53" t="s">
        <v>50</v>
      </c>
      <c r="J196" s="19" t="s">
        <v>51</v>
      </c>
      <c r="K196" s="64" t="s">
        <v>37</v>
      </c>
      <c r="L196" s="91"/>
      <c r="M196" s="19" t="s">
        <v>52</v>
      </c>
      <c r="N196" s="63" t="s">
        <v>53</v>
      </c>
    </row>
    <row r="197" spans="2:14" s="21" customFormat="1">
      <c r="B197" s="95"/>
      <c r="C197" s="55"/>
      <c r="D197" s="92"/>
      <c r="E197" s="92"/>
      <c r="F197" s="20" t="s">
        <v>54</v>
      </c>
      <c r="G197" s="54" t="s">
        <v>55</v>
      </c>
      <c r="H197" s="20" t="s">
        <v>56</v>
      </c>
      <c r="I197" s="54" t="s">
        <v>57</v>
      </c>
      <c r="J197" s="20" t="s">
        <v>58</v>
      </c>
      <c r="K197" s="65" t="s">
        <v>37</v>
      </c>
      <c r="L197" s="92"/>
      <c r="M197" s="20" t="s">
        <v>59</v>
      </c>
      <c r="N197" s="69" t="s">
        <v>53</v>
      </c>
    </row>
    <row r="198" spans="2:14" s="21" customFormat="1">
      <c r="B198" s="94">
        <v>37</v>
      </c>
      <c r="C198" s="50"/>
      <c r="D198" s="51" t="s">
        <v>71</v>
      </c>
      <c r="E198" s="93" t="s">
        <v>72</v>
      </c>
      <c r="F198" s="18" t="s">
        <v>22</v>
      </c>
      <c r="G198" s="52" t="s">
        <v>73</v>
      </c>
      <c r="H198" s="18" t="s">
        <v>24</v>
      </c>
      <c r="I198" s="52" t="s">
        <v>74</v>
      </c>
      <c r="J198" s="18" t="s">
        <v>26</v>
      </c>
      <c r="K198" s="52" t="s">
        <v>75</v>
      </c>
      <c r="L198" s="93" t="s">
        <v>76</v>
      </c>
      <c r="M198" s="18" t="s">
        <v>29</v>
      </c>
      <c r="N198" s="52" t="s">
        <v>53</v>
      </c>
    </row>
    <row r="199" spans="2:14" s="21" customFormat="1">
      <c r="B199" s="95"/>
      <c r="C199" s="55"/>
      <c r="D199" s="91" t="s">
        <v>77</v>
      </c>
      <c r="E199" s="91"/>
      <c r="F199" s="19" t="s">
        <v>32</v>
      </c>
      <c r="G199" s="53" t="s">
        <v>78</v>
      </c>
      <c r="H199" s="19" t="s">
        <v>34</v>
      </c>
      <c r="I199" s="53" t="s">
        <v>79</v>
      </c>
      <c r="J199" s="19" t="s">
        <v>36</v>
      </c>
      <c r="K199" s="53" t="s">
        <v>37</v>
      </c>
      <c r="L199" s="91"/>
      <c r="M199" s="19" t="s">
        <v>38</v>
      </c>
      <c r="N199" s="53" t="s">
        <v>53</v>
      </c>
    </row>
    <row r="200" spans="2:14" s="21" customFormat="1">
      <c r="B200" s="95"/>
      <c r="C200" s="55" t="s">
        <v>80</v>
      </c>
      <c r="D200" s="91"/>
      <c r="E200" s="91"/>
      <c r="F200" s="19" t="s">
        <v>40</v>
      </c>
      <c r="G200" s="53" t="s">
        <v>81</v>
      </c>
      <c r="H200" s="19" t="s">
        <v>42</v>
      </c>
      <c r="I200" s="53" t="s">
        <v>82</v>
      </c>
      <c r="J200" s="19" t="s">
        <v>44</v>
      </c>
      <c r="K200" s="53" t="s">
        <v>37</v>
      </c>
      <c r="L200" s="91"/>
      <c r="M200" s="19" t="s">
        <v>45</v>
      </c>
      <c r="N200" s="53" t="s">
        <v>53</v>
      </c>
    </row>
    <row r="201" spans="2:14" s="21" customFormat="1">
      <c r="B201" s="95"/>
      <c r="C201" s="55"/>
      <c r="D201" s="91"/>
      <c r="E201" s="91"/>
      <c r="F201" s="19" t="s">
        <v>47</v>
      </c>
      <c r="G201" s="53" t="s">
        <v>70</v>
      </c>
      <c r="H201" s="19" t="s">
        <v>49</v>
      </c>
      <c r="I201" s="53" t="s">
        <v>50</v>
      </c>
      <c r="J201" s="19" t="s">
        <v>51</v>
      </c>
      <c r="K201" s="53" t="s">
        <v>37</v>
      </c>
      <c r="L201" s="91"/>
      <c r="M201" s="19" t="s">
        <v>52</v>
      </c>
      <c r="N201" s="53" t="s">
        <v>53</v>
      </c>
    </row>
    <row r="202" spans="2:14" s="21" customFormat="1">
      <c r="B202" s="95"/>
      <c r="C202" s="55"/>
      <c r="D202" s="92"/>
      <c r="E202" s="92"/>
      <c r="F202" s="20" t="s">
        <v>54</v>
      </c>
      <c r="G202" s="54" t="s">
        <v>55</v>
      </c>
      <c r="H202" s="20" t="s">
        <v>56</v>
      </c>
      <c r="I202" s="54" t="s">
        <v>57</v>
      </c>
      <c r="J202" s="20" t="s">
        <v>58</v>
      </c>
      <c r="K202" s="54" t="s">
        <v>37</v>
      </c>
      <c r="L202" s="92"/>
      <c r="M202" s="20" t="s">
        <v>59</v>
      </c>
      <c r="N202" s="54" t="s">
        <v>53</v>
      </c>
    </row>
    <row r="203" spans="2:14" s="21" customFormat="1">
      <c r="B203" s="94">
        <v>38</v>
      </c>
      <c r="C203" s="50"/>
      <c r="D203" s="51" t="s">
        <v>71</v>
      </c>
      <c r="E203" s="93" t="s">
        <v>72</v>
      </c>
      <c r="F203" s="18" t="s">
        <v>22</v>
      </c>
      <c r="G203" s="52" t="s">
        <v>73</v>
      </c>
      <c r="H203" s="18" t="s">
        <v>24</v>
      </c>
      <c r="I203" s="52" t="s">
        <v>74</v>
      </c>
      <c r="J203" s="18" t="s">
        <v>26</v>
      </c>
      <c r="K203" s="52" t="s">
        <v>75</v>
      </c>
      <c r="L203" s="93" t="s">
        <v>76</v>
      </c>
      <c r="M203" s="18" t="s">
        <v>29</v>
      </c>
      <c r="N203" s="52" t="s">
        <v>53</v>
      </c>
    </row>
    <row r="204" spans="2:14" s="21" customFormat="1">
      <c r="B204" s="95"/>
      <c r="C204" s="55"/>
      <c r="D204" s="91" t="s">
        <v>77</v>
      </c>
      <c r="E204" s="91"/>
      <c r="F204" s="19" t="s">
        <v>32</v>
      </c>
      <c r="G204" s="53" t="s">
        <v>78</v>
      </c>
      <c r="H204" s="19" t="s">
        <v>34</v>
      </c>
      <c r="I204" s="53" t="s">
        <v>79</v>
      </c>
      <c r="J204" s="19" t="s">
        <v>36</v>
      </c>
      <c r="K204" s="53" t="s">
        <v>37</v>
      </c>
      <c r="L204" s="91"/>
      <c r="M204" s="19" t="s">
        <v>38</v>
      </c>
      <c r="N204" s="53" t="s">
        <v>53</v>
      </c>
    </row>
    <row r="205" spans="2:14" s="21" customFormat="1">
      <c r="B205" s="95"/>
      <c r="C205" s="55" t="s">
        <v>80</v>
      </c>
      <c r="D205" s="91"/>
      <c r="E205" s="91"/>
      <c r="F205" s="19" t="s">
        <v>40</v>
      </c>
      <c r="G205" s="53" t="s">
        <v>81</v>
      </c>
      <c r="H205" s="19" t="s">
        <v>42</v>
      </c>
      <c r="I205" s="53" t="s">
        <v>82</v>
      </c>
      <c r="J205" s="19" t="s">
        <v>44</v>
      </c>
      <c r="K205" s="53" t="s">
        <v>37</v>
      </c>
      <c r="L205" s="91"/>
      <c r="M205" s="19" t="s">
        <v>45</v>
      </c>
      <c r="N205" s="53" t="s">
        <v>53</v>
      </c>
    </row>
    <row r="206" spans="2:14" s="21" customFormat="1">
      <c r="B206" s="95"/>
      <c r="C206" s="55"/>
      <c r="D206" s="91"/>
      <c r="E206" s="91"/>
      <c r="F206" s="19" t="s">
        <v>47</v>
      </c>
      <c r="G206" s="53" t="s">
        <v>70</v>
      </c>
      <c r="H206" s="19" t="s">
        <v>49</v>
      </c>
      <c r="I206" s="53" t="s">
        <v>50</v>
      </c>
      <c r="J206" s="19" t="s">
        <v>51</v>
      </c>
      <c r="K206" s="53" t="s">
        <v>37</v>
      </c>
      <c r="L206" s="91"/>
      <c r="M206" s="19" t="s">
        <v>52</v>
      </c>
      <c r="N206" s="53" t="s">
        <v>53</v>
      </c>
    </row>
    <row r="207" spans="2:14" s="21" customFormat="1">
      <c r="B207" s="95"/>
      <c r="C207" s="55"/>
      <c r="D207" s="92"/>
      <c r="E207" s="92"/>
      <c r="F207" s="20" t="s">
        <v>54</v>
      </c>
      <c r="G207" s="54" t="s">
        <v>55</v>
      </c>
      <c r="H207" s="20" t="s">
        <v>56</v>
      </c>
      <c r="I207" s="54" t="s">
        <v>57</v>
      </c>
      <c r="J207" s="20" t="s">
        <v>58</v>
      </c>
      <c r="K207" s="54" t="s">
        <v>37</v>
      </c>
      <c r="L207" s="92"/>
      <c r="M207" s="20" t="s">
        <v>59</v>
      </c>
      <c r="N207" s="54" t="s">
        <v>53</v>
      </c>
    </row>
    <row r="208" spans="2:14" s="21" customFormat="1">
      <c r="B208" s="94">
        <v>39</v>
      </c>
      <c r="C208" s="50"/>
      <c r="D208" s="51" t="s">
        <v>71</v>
      </c>
      <c r="E208" s="93" t="s">
        <v>72</v>
      </c>
      <c r="F208" s="18" t="s">
        <v>22</v>
      </c>
      <c r="G208" s="52" t="s">
        <v>73</v>
      </c>
      <c r="H208" s="18" t="s">
        <v>24</v>
      </c>
      <c r="I208" s="52" t="s">
        <v>74</v>
      </c>
      <c r="J208" s="18" t="s">
        <v>26</v>
      </c>
      <c r="K208" s="52" t="s">
        <v>75</v>
      </c>
      <c r="L208" s="93" t="s">
        <v>76</v>
      </c>
      <c r="M208" s="18" t="s">
        <v>29</v>
      </c>
      <c r="N208" s="52" t="s">
        <v>53</v>
      </c>
    </row>
    <row r="209" spans="2:14" s="21" customFormat="1">
      <c r="B209" s="95"/>
      <c r="C209" s="55"/>
      <c r="D209" s="91" t="s">
        <v>77</v>
      </c>
      <c r="E209" s="91"/>
      <c r="F209" s="19" t="s">
        <v>32</v>
      </c>
      <c r="G209" s="53" t="s">
        <v>78</v>
      </c>
      <c r="H209" s="19" t="s">
        <v>34</v>
      </c>
      <c r="I209" s="53" t="s">
        <v>79</v>
      </c>
      <c r="J209" s="19" t="s">
        <v>36</v>
      </c>
      <c r="K209" s="53" t="s">
        <v>37</v>
      </c>
      <c r="L209" s="91"/>
      <c r="M209" s="19" t="s">
        <v>38</v>
      </c>
      <c r="N209" s="53" t="s">
        <v>53</v>
      </c>
    </row>
    <row r="210" spans="2:14" s="21" customFormat="1">
      <c r="B210" s="95"/>
      <c r="C210" s="55" t="s">
        <v>80</v>
      </c>
      <c r="D210" s="91"/>
      <c r="E210" s="91"/>
      <c r="F210" s="19" t="s">
        <v>40</v>
      </c>
      <c r="G210" s="53" t="s">
        <v>81</v>
      </c>
      <c r="H210" s="19" t="s">
        <v>42</v>
      </c>
      <c r="I210" s="53" t="s">
        <v>82</v>
      </c>
      <c r="J210" s="19" t="s">
        <v>44</v>
      </c>
      <c r="K210" s="53" t="s">
        <v>37</v>
      </c>
      <c r="L210" s="91"/>
      <c r="M210" s="19" t="s">
        <v>45</v>
      </c>
      <c r="N210" s="53" t="s">
        <v>53</v>
      </c>
    </row>
    <row r="211" spans="2:14" s="21" customFormat="1">
      <c r="B211" s="95"/>
      <c r="C211" s="55"/>
      <c r="D211" s="91"/>
      <c r="E211" s="91"/>
      <c r="F211" s="19" t="s">
        <v>47</v>
      </c>
      <c r="G211" s="53" t="s">
        <v>70</v>
      </c>
      <c r="H211" s="19" t="s">
        <v>49</v>
      </c>
      <c r="I211" s="53" t="s">
        <v>50</v>
      </c>
      <c r="J211" s="19" t="s">
        <v>51</v>
      </c>
      <c r="K211" s="53" t="s">
        <v>37</v>
      </c>
      <c r="L211" s="91"/>
      <c r="M211" s="19" t="s">
        <v>52</v>
      </c>
      <c r="N211" s="53" t="s">
        <v>53</v>
      </c>
    </row>
    <row r="212" spans="2:14" s="21" customFormat="1">
      <c r="B212" s="95"/>
      <c r="C212" s="55"/>
      <c r="D212" s="92"/>
      <c r="E212" s="92"/>
      <c r="F212" s="20" t="s">
        <v>54</v>
      </c>
      <c r="G212" s="54" t="s">
        <v>55</v>
      </c>
      <c r="H212" s="20" t="s">
        <v>56</v>
      </c>
      <c r="I212" s="54" t="s">
        <v>57</v>
      </c>
      <c r="J212" s="20" t="s">
        <v>58</v>
      </c>
      <c r="K212" s="54" t="s">
        <v>37</v>
      </c>
      <c r="L212" s="92"/>
      <c r="M212" s="20" t="s">
        <v>59</v>
      </c>
      <c r="N212" s="54" t="s">
        <v>53</v>
      </c>
    </row>
    <row r="213" spans="2:14" s="21" customFormat="1">
      <c r="B213" s="94">
        <v>40</v>
      </c>
      <c r="C213" s="50"/>
      <c r="D213" s="51" t="s">
        <v>71</v>
      </c>
      <c r="E213" s="93" t="s">
        <v>72</v>
      </c>
      <c r="F213" s="18" t="s">
        <v>22</v>
      </c>
      <c r="G213" s="52" t="s">
        <v>73</v>
      </c>
      <c r="H213" s="18" t="s">
        <v>24</v>
      </c>
      <c r="I213" s="52" t="s">
        <v>74</v>
      </c>
      <c r="J213" s="18" t="s">
        <v>26</v>
      </c>
      <c r="K213" s="52" t="s">
        <v>75</v>
      </c>
      <c r="L213" s="93" t="s">
        <v>76</v>
      </c>
      <c r="M213" s="18" t="s">
        <v>29</v>
      </c>
      <c r="N213" s="52" t="s">
        <v>53</v>
      </c>
    </row>
    <row r="214" spans="2:14" s="21" customFormat="1">
      <c r="B214" s="95"/>
      <c r="C214" s="55"/>
      <c r="D214" s="91" t="s">
        <v>77</v>
      </c>
      <c r="E214" s="91"/>
      <c r="F214" s="19" t="s">
        <v>32</v>
      </c>
      <c r="G214" s="53" t="s">
        <v>78</v>
      </c>
      <c r="H214" s="19" t="s">
        <v>34</v>
      </c>
      <c r="I214" s="53" t="s">
        <v>79</v>
      </c>
      <c r="J214" s="19" t="s">
        <v>36</v>
      </c>
      <c r="K214" s="53" t="s">
        <v>37</v>
      </c>
      <c r="L214" s="91"/>
      <c r="M214" s="19" t="s">
        <v>38</v>
      </c>
      <c r="N214" s="53" t="s">
        <v>53</v>
      </c>
    </row>
    <row r="215" spans="2:14" s="21" customFormat="1">
      <c r="B215" s="95"/>
      <c r="C215" s="55" t="s">
        <v>80</v>
      </c>
      <c r="D215" s="91"/>
      <c r="E215" s="91"/>
      <c r="F215" s="19" t="s">
        <v>40</v>
      </c>
      <c r="G215" s="53" t="s">
        <v>81</v>
      </c>
      <c r="H215" s="19" t="s">
        <v>42</v>
      </c>
      <c r="I215" s="53" t="s">
        <v>82</v>
      </c>
      <c r="J215" s="19" t="s">
        <v>44</v>
      </c>
      <c r="K215" s="53" t="s">
        <v>37</v>
      </c>
      <c r="L215" s="91"/>
      <c r="M215" s="19" t="s">
        <v>45</v>
      </c>
      <c r="N215" s="53" t="s">
        <v>53</v>
      </c>
    </row>
    <row r="216" spans="2:14" s="21" customFormat="1">
      <c r="B216" s="95"/>
      <c r="C216" s="55"/>
      <c r="D216" s="91"/>
      <c r="E216" s="91"/>
      <c r="F216" s="19" t="s">
        <v>47</v>
      </c>
      <c r="G216" s="53" t="s">
        <v>70</v>
      </c>
      <c r="H216" s="19" t="s">
        <v>49</v>
      </c>
      <c r="I216" s="53" t="s">
        <v>50</v>
      </c>
      <c r="J216" s="19" t="s">
        <v>51</v>
      </c>
      <c r="K216" s="53" t="s">
        <v>37</v>
      </c>
      <c r="L216" s="91"/>
      <c r="M216" s="19" t="s">
        <v>52</v>
      </c>
      <c r="N216" s="53" t="s">
        <v>53</v>
      </c>
    </row>
    <row r="217" spans="2:14" s="21" customFormat="1">
      <c r="B217" s="96"/>
      <c r="C217" s="55"/>
      <c r="D217" s="92"/>
      <c r="E217" s="92"/>
      <c r="F217" s="20" t="s">
        <v>54</v>
      </c>
      <c r="G217" s="54" t="s">
        <v>55</v>
      </c>
      <c r="H217" s="20" t="s">
        <v>56</v>
      </c>
      <c r="I217" s="54" t="s">
        <v>57</v>
      </c>
      <c r="J217" s="20" t="s">
        <v>58</v>
      </c>
      <c r="K217" s="54" t="s">
        <v>37</v>
      </c>
      <c r="L217" s="92"/>
      <c r="M217" s="20" t="s">
        <v>59</v>
      </c>
      <c r="N217" s="54" t="s">
        <v>53</v>
      </c>
    </row>
    <row r="218" spans="2:14">
      <c r="D218" s="106"/>
      <c r="E218" s="43"/>
      <c r="F218" s="13"/>
      <c r="G218" s="15"/>
      <c r="H218" s="17"/>
      <c r="I218" s="15"/>
      <c r="J218" s="16"/>
      <c r="K218" s="15"/>
      <c r="L218" s="106"/>
      <c r="M218" s="17"/>
      <c r="N218" s="15"/>
    </row>
    <row r="219" spans="2:14">
      <c r="D219" s="106"/>
      <c r="E219" s="43"/>
      <c r="F219" s="13"/>
      <c r="G219" s="15"/>
      <c r="H219" s="17"/>
      <c r="I219" s="15"/>
      <c r="J219" s="16"/>
      <c r="K219" s="15"/>
      <c r="L219" s="106"/>
      <c r="M219" s="17"/>
      <c r="N219" s="15"/>
    </row>
    <row r="220" spans="2:14">
      <c r="D220" s="106"/>
      <c r="E220" s="43"/>
      <c r="F220" s="13"/>
      <c r="G220" s="15"/>
      <c r="H220" s="17"/>
      <c r="I220" s="15"/>
      <c r="J220" s="16"/>
      <c r="K220" s="15"/>
      <c r="L220" s="106"/>
      <c r="M220" s="17"/>
      <c r="N220" s="15"/>
    </row>
    <row r="221" spans="2:14">
      <c r="D221" s="106"/>
      <c r="E221" s="43"/>
      <c r="F221" s="13"/>
      <c r="G221" s="15"/>
      <c r="H221" s="17"/>
      <c r="I221" s="15"/>
      <c r="J221" s="16"/>
      <c r="K221" s="15"/>
      <c r="L221" s="106"/>
      <c r="M221" s="17"/>
      <c r="N221" s="15"/>
    </row>
    <row r="222" spans="2:14">
      <c r="D222" s="106"/>
      <c r="E222" s="43"/>
      <c r="F222" s="13"/>
      <c r="G222" s="15"/>
      <c r="H222" s="17"/>
      <c r="I222" s="15"/>
      <c r="J222" s="16"/>
      <c r="K222" s="15"/>
      <c r="L222" s="106"/>
      <c r="M222" s="17"/>
      <c r="N222" s="15"/>
    </row>
    <row r="223" spans="2:14">
      <c r="D223" s="106"/>
      <c r="E223" s="43"/>
      <c r="F223" s="13"/>
      <c r="G223" s="15"/>
      <c r="H223" s="17"/>
      <c r="I223" s="15"/>
      <c r="J223" s="16"/>
      <c r="K223" s="15"/>
      <c r="L223" s="106"/>
      <c r="M223" s="17"/>
      <c r="N223" s="15"/>
    </row>
    <row r="224" spans="2:14">
      <c r="D224" s="106"/>
      <c r="E224" s="43"/>
      <c r="F224" s="13"/>
      <c r="G224" s="15"/>
      <c r="H224" s="17"/>
      <c r="I224" s="15"/>
      <c r="J224" s="16"/>
      <c r="K224" s="15"/>
      <c r="L224" s="106"/>
      <c r="M224" s="17"/>
      <c r="N224" s="15"/>
    </row>
    <row r="225" spans="4:14">
      <c r="D225" s="106"/>
      <c r="E225" s="43"/>
      <c r="F225" s="13"/>
      <c r="G225" s="15"/>
      <c r="H225" s="17"/>
      <c r="I225" s="15"/>
      <c r="J225" s="16"/>
      <c r="K225" s="15"/>
      <c r="L225" s="106"/>
      <c r="M225" s="17"/>
      <c r="N225" s="15"/>
    </row>
    <row r="226" spans="4:14">
      <c r="D226" s="106"/>
      <c r="E226" s="43"/>
      <c r="F226" s="13"/>
      <c r="G226" s="15"/>
      <c r="H226" s="17"/>
      <c r="I226" s="15"/>
      <c r="J226" s="16"/>
      <c r="K226" s="15"/>
      <c r="L226" s="106"/>
      <c r="M226" s="17"/>
      <c r="N226" s="15"/>
    </row>
    <row r="227" spans="4:14">
      <c r="D227" s="106"/>
      <c r="E227" s="43"/>
      <c r="F227" s="13"/>
      <c r="G227" s="15"/>
      <c r="H227" s="17"/>
      <c r="I227" s="15"/>
      <c r="J227" s="16"/>
      <c r="K227" s="15"/>
      <c r="L227" s="106"/>
      <c r="M227" s="17"/>
      <c r="N227" s="15"/>
    </row>
    <row r="228" spans="4:14">
      <c r="D228" s="106"/>
      <c r="E228" s="43"/>
      <c r="F228" s="13"/>
      <c r="G228" s="15"/>
      <c r="H228" s="17"/>
      <c r="I228" s="15"/>
      <c r="J228" s="16"/>
      <c r="K228" s="15"/>
      <c r="L228" s="106"/>
      <c r="M228" s="17"/>
      <c r="N228" s="15"/>
    </row>
    <row r="229" spans="4:14">
      <c r="D229" s="106"/>
      <c r="E229" s="43"/>
      <c r="F229" s="13"/>
      <c r="G229" s="15"/>
      <c r="H229" s="17"/>
      <c r="I229" s="15"/>
      <c r="J229" s="16"/>
      <c r="K229" s="15"/>
      <c r="L229" s="106"/>
      <c r="M229" s="17"/>
      <c r="N229" s="15"/>
    </row>
    <row r="230" spans="4:14">
      <c r="D230" s="106"/>
      <c r="E230" s="43"/>
      <c r="F230" s="13"/>
      <c r="G230" s="15"/>
      <c r="H230" s="17"/>
      <c r="I230" s="15"/>
      <c r="J230" s="16"/>
      <c r="K230" s="15"/>
      <c r="L230" s="106"/>
      <c r="M230" s="17"/>
      <c r="N230" s="15"/>
    </row>
    <row r="231" spans="4:14">
      <c r="D231" s="106"/>
      <c r="E231" s="43"/>
      <c r="F231" s="13"/>
      <c r="G231" s="15"/>
      <c r="H231" s="17"/>
      <c r="I231" s="15"/>
      <c r="J231" s="16"/>
      <c r="K231" s="15"/>
      <c r="L231" s="106"/>
      <c r="M231" s="17"/>
      <c r="N231" s="15"/>
    </row>
    <row r="232" spans="4:14">
      <c r="D232" s="106"/>
      <c r="E232" s="43"/>
      <c r="F232" s="13"/>
      <c r="G232" s="15"/>
      <c r="H232" s="17"/>
      <c r="I232" s="15"/>
      <c r="J232" s="16"/>
      <c r="K232" s="15"/>
      <c r="L232" s="106"/>
      <c r="M232" s="17"/>
      <c r="N232" s="15"/>
    </row>
  </sheetData>
  <sheetProtection selectLockedCells="1"/>
  <mergeCells count="186">
    <mergeCell ref="L173:L177"/>
    <mergeCell ref="L178:L182"/>
    <mergeCell ref="L183:L187"/>
    <mergeCell ref="D174:D177"/>
    <mergeCell ref="D179:D182"/>
    <mergeCell ref="D184:D187"/>
    <mergeCell ref="L158:L162"/>
    <mergeCell ref="L163:L167"/>
    <mergeCell ref="L168:L172"/>
    <mergeCell ref="D159:D162"/>
    <mergeCell ref="D164:D167"/>
    <mergeCell ref="D169:D172"/>
    <mergeCell ref="E158:E162"/>
    <mergeCell ref="E163:E167"/>
    <mergeCell ref="E168:E172"/>
    <mergeCell ref="E173:E177"/>
    <mergeCell ref="E178:E182"/>
    <mergeCell ref="E183:E187"/>
    <mergeCell ref="D228:D232"/>
    <mergeCell ref="L228:L232"/>
    <mergeCell ref="L203:L207"/>
    <mergeCell ref="L208:L212"/>
    <mergeCell ref="L213:L217"/>
    <mergeCell ref="D204:D207"/>
    <mergeCell ref="D209:D212"/>
    <mergeCell ref="D214:D217"/>
    <mergeCell ref="L188:L192"/>
    <mergeCell ref="L193:L197"/>
    <mergeCell ref="L198:L202"/>
    <mergeCell ref="D189:D192"/>
    <mergeCell ref="D194:D197"/>
    <mergeCell ref="D199:D202"/>
    <mergeCell ref="E203:E207"/>
    <mergeCell ref="E208:E212"/>
    <mergeCell ref="E213:E217"/>
    <mergeCell ref="D218:D222"/>
    <mergeCell ref="L218:L222"/>
    <mergeCell ref="D223:D227"/>
    <mergeCell ref="L223:L227"/>
    <mergeCell ref="E188:E192"/>
    <mergeCell ref="E193:E197"/>
    <mergeCell ref="E198:E202"/>
    <mergeCell ref="L153:L157"/>
    <mergeCell ref="D144:D147"/>
    <mergeCell ref="D149:D152"/>
    <mergeCell ref="D154:D157"/>
    <mergeCell ref="L128:L132"/>
    <mergeCell ref="L133:L137"/>
    <mergeCell ref="L138:L142"/>
    <mergeCell ref="D129:D132"/>
    <mergeCell ref="D134:D137"/>
    <mergeCell ref="D139:D142"/>
    <mergeCell ref="E128:E132"/>
    <mergeCell ref="E133:E137"/>
    <mergeCell ref="E138:E142"/>
    <mergeCell ref="E143:E147"/>
    <mergeCell ref="E148:E152"/>
    <mergeCell ref="E153:E157"/>
    <mergeCell ref="L143:L147"/>
    <mergeCell ref="L148:L152"/>
    <mergeCell ref="E93:E97"/>
    <mergeCell ref="L113:L117"/>
    <mergeCell ref="L118:L122"/>
    <mergeCell ref="L123:L127"/>
    <mergeCell ref="D114:D117"/>
    <mergeCell ref="D119:D122"/>
    <mergeCell ref="D124:D127"/>
    <mergeCell ref="L98:L102"/>
    <mergeCell ref="L103:L107"/>
    <mergeCell ref="L108:L112"/>
    <mergeCell ref="D99:D102"/>
    <mergeCell ref="D104:D107"/>
    <mergeCell ref="D109:D112"/>
    <mergeCell ref="E98:E102"/>
    <mergeCell ref="E103:E107"/>
    <mergeCell ref="E108:E112"/>
    <mergeCell ref="E113:E117"/>
    <mergeCell ref="E118:E122"/>
    <mergeCell ref="E123:E127"/>
    <mergeCell ref="L93:L97"/>
    <mergeCell ref="E63:E67"/>
    <mergeCell ref="L38:L42"/>
    <mergeCell ref="L43:L47"/>
    <mergeCell ref="L48:L52"/>
    <mergeCell ref="E68:E72"/>
    <mergeCell ref="E73:E77"/>
    <mergeCell ref="E78:E82"/>
    <mergeCell ref="E83:E87"/>
    <mergeCell ref="E88:E92"/>
    <mergeCell ref="L83:L87"/>
    <mergeCell ref="L88:L92"/>
    <mergeCell ref="L68:L72"/>
    <mergeCell ref="L73:L77"/>
    <mergeCell ref="L78:L82"/>
    <mergeCell ref="L53:L57"/>
    <mergeCell ref="L58:L62"/>
    <mergeCell ref="L63:L67"/>
    <mergeCell ref="L8:L12"/>
    <mergeCell ref="M6:N6"/>
    <mergeCell ref="M7:N7"/>
    <mergeCell ref="L13:L17"/>
    <mergeCell ref="J6:K6"/>
    <mergeCell ref="J7:K7"/>
    <mergeCell ref="L23:L27"/>
    <mergeCell ref="L28:L32"/>
    <mergeCell ref="L33:L37"/>
    <mergeCell ref="L18:L22"/>
    <mergeCell ref="D14:D17"/>
    <mergeCell ref="F6:G6"/>
    <mergeCell ref="F7:G7"/>
    <mergeCell ref="H6:I6"/>
    <mergeCell ref="H7:I7"/>
    <mergeCell ref="D9:D12"/>
    <mergeCell ref="B208:B212"/>
    <mergeCell ref="B148:B152"/>
    <mergeCell ref="B153:B157"/>
    <mergeCell ref="B158:B162"/>
    <mergeCell ref="B133:B137"/>
    <mergeCell ref="B138:B142"/>
    <mergeCell ref="B143:B147"/>
    <mergeCell ref="B118:B122"/>
    <mergeCell ref="B123:B127"/>
    <mergeCell ref="B128:B132"/>
    <mergeCell ref="B103:B107"/>
    <mergeCell ref="B108:B112"/>
    <mergeCell ref="B113:B117"/>
    <mergeCell ref="B88:B92"/>
    <mergeCell ref="B93:B97"/>
    <mergeCell ref="B98:B102"/>
    <mergeCell ref="E53:E57"/>
    <mergeCell ref="E58:E62"/>
    <mergeCell ref="B213:B217"/>
    <mergeCell ref="B193:B197"/>
    <mergeCell ref="B198:B202"/>
    <mergeCell ref="B203:B207"/>
    <mergeCell ref="B178:B182"/>
    <mergeCell ref="B183:B187"/>
    <mergeCell ref="B188:B192"/>
    <mergeCell ref="B163:B167"/>
    <mergeCell ref="B168:B172"/>
    <mergeCell ref="B173:B177"/>
    <mergeCell ref="B63:B67"/>
    <mergeCell ref="B68:B72"/>
    <mergeCell ref="B73:B77"/>
    <mergeCell ref="B78:B82"/>
    <mergeCell ref="B83:B87"/>
    <mergeCell ref="B33:B37"/>
    <mergeCell ref="B38:B42"/>
    <mergeCell ref="B43:B47"/>
    <mergeCell ref="B48:B52"/>
    <mergeCell ref="B53:B57"/>
    <mergeCell ref="B58:B62"/>
    <mergeCell ref="B8:B12"/>
    <mergeCell ref="B13:B17"/>
    <mergeCell ref="B18:B22"/>
    <mergeCell ref="B23:B27"/>
    <mergeCell ref="B28:B32"/>
    <mergeCell ref="A2:C2"/>
    <mergeCell ref="B4:C4"/>
    <mergeCell ref="C8:C12"/>
    <mergeCell ref="C13:C17"/>
    <mergeCell ref="E8:E12"/>
    <mergeCell ref="E13:E17"/>
    <mergeCell ref="E18:E22"/>
    <mergeCell ref="E23:E27"/>
    <mergeCell ref="E28:E32"/>
    <mergeCell ref="E33:E37"/>
    <mergeCell ref="E38:E42"/>
    <mergeCell ref="E43:E47"/>
    <mergeCell ref="E48:E52"/>
    <mergeCell ref="D19:D22"/>
    <mergeCell ref="D24:D27"/>
    <mergeCell ref="D29:D32"/>
    <mergeCell ref="D34:D37"/>
    <mergeCell ref="D39:D42"/>
    <mergeCell ref="D44:D47"/>
    <mergeCell ref="D84:D87"/>
    <mergeCell ref="D89:D92"/>
    <mergeCell ref="D94:D97"/>
    <mergeCell ref="D69:D72"/>
    <mergeCell ref="D79:D82"/>
    <mergeCell ref="D59:D62"/>
    <mergeCell ref="D64:D67"/>
    <mergeCell ref="D49:D52"/>
    <mergeCell ref="D54:D57"/>
    <mergeCell ref="D74:D77"/>
  </mergeCells>
  <dataValidations count="2">
    <dataValidation type="list" allowBlank="1" showInputMessage="1" showErrorMessage="1" sqref="D173 D178 D183 D188 D193 D198 D203 D208 D213 D23 D148 D153 D158 D163 D168 D28 D143 D33 D38 D43 D48 D53 D58 D63 D68 D73 D78 D83 D88 D93 D98 D103 D108 D113 D118 D123 D128 D133 D138 D18" xr:uid="{00000000-0002-0000-0000-000000000000}">
      <formula1>"Primary Prevention, Secondary Prevention"</formula1>
    </dataValidation>
    <dataValidation type="list" showInputMessage="1" showErrorMessage="1" sqref="E8:E217" xr:uid="{00000000-0002-0000-0000-000001000000}">
      <formula1>"Biological Factors, Individual Lifestyle Factors, Social and Community Factors, Living and Working Conditions, Wider Conditions"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xr:uid="{00000000-0002-0000-0000-000002000000}">
          <x14:formula1>
            <xm:f>'List DATA'!$B$3:$B$13</xm:f>
          </x14:formula1>
          <xm:sqref>K8:K217</xm:sqref>
        </x14:dataValidation>
        <x14:dataValidation type="list" allowBlank="1" showInputMessage="1" showErrorMessage="1" xr:uid="{00000000-0002-0000-0000-000003000000}">
          <x14:formula1>
            <xm:f>'List DATA'!$D$3:$D$16</xm:f>
          </x14:formula1>
          <xm:sqref>N8:N217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32"/>
  <sheetViews>
    <sheetView zoomScale="60" zoomScaleNormal="60" workbookViewId="0">
      <pane xSplit="3" ySplit="7" topLeftCell="D8" activePane="bottomRight" state="frozen"/>
      <selection pane="bottomRight" activeCell="E18" sqref="E18:E22"/>
      <selection pane="bottomLeft" activeCell="A8" sqref="A8"/>
      <selection pane="topRight" activeCell="D1" sqref="D1"/>
    </sheetView>
  </sheetViews>
  <sheetFormatPr defaultColWidth="9.140625" defaultRowHeight="14.45"/>
  <cols>
    <col min="1" max="2" width="8" style="11" customWidth="1"/>
    <col min="3" max="3" width="40.42578125" style="11" customWidth="1"/>
    <col min="4" max="5" width="65.42578125" style="11" customWidth="1"/>
    <col min="6" max="6" width="9.42578125" style="11" customWidth="1"/>
    <col min="7" max="7" width="65.42578125" style="11" customWidth="1"/>
    <col min="8" max="8" width="14.5703125" style="11" customWidth="1"/>
    <col min="9" max="9" width="56.5703125" style="11" customWidth="1"/>
    <col min="10" max="10" width="16" style="11" bestFit="1" customWidth="1"/>
    <col min="11" max="11" width="40" style="11" customWidth="1"/>
    <col min="12" max="12" width="35.140625" style="11" customWidth="1"/>
    <col min="13" max="13" width="10.42578125" style="11" bestFit="1" customWidth="1"/>
    <col min="14" max="14" width="52.85546875" style="11" customWidth="1"/>
    <col min="15" max="16384" width="9.140625" style="11"/>
  </cols>
  <sheetData>
    <row r="1" spans="1:14" ht="15" thickBot="1">
      <c r="A1" s="1"/>
      <c r="B1" s="1"/>
      <c r="C1" s="1"/>
      <c r="D1" s="1"/>
      <c r="E1" s="1"/>
      <c r="F1" s="1"/>
      <c r="G1" s="1"/>
      <c r="H1" s="1"/>
      <c r="I1" s="1"/>
      <c r="J1" s="1"/>
      <c r="K1" s="1"/>
      <c r="L1" s="1"/>
      <c r="M1" s="1"/>
      <c r="N1" s="1"/>
    </row>
    <row r="2" spans="1:14" ht="26.45" thickBot="1">
      <c r="A2" s="98" t="s">
        <v>83</v>
      </c>
      <c r="B2" s="123"/>
      <c r="C2" s="124"/>
      <c r="D2" s="1"/>
      <c r="E2" s="1"/>
      <c r="F2" s="1"/>
      <c r="G2" s="1"/>
      <c r="H2" s="1"/>
      <c r="I2" s="1"/>
      <c r="J2" s="1"/>
      <c r="K2" s="1"/>
      <c r="L2" s="1"/>
      <c r="M2" s="1"/>
      <c r="N2" s="1"/>
    </row>
    <row r="3" spans="1:14" ht="26.1">
      <c r="A3" s="2"/>
      <c r="B3" s="2"/>
      <c r="C3" s="2"/>
      <c r="D3" s="3"/>
      <c r="E3" s="3"/>
      <c r="F3" s="3"/>
      <c r="G3" s="3"/>
      <c r="H3" s="3"/>
      <c r="I3" s="3"/>
      <c r="J3" s="3"/>
      <c r="K3" s="3"/>
      <c r="L3" s="3"/>
      <c r="M3" s="3"/>
      <c r="N3" s="3"/>
    </row>
    <row r="4" spans="1:14" ht="26.1">
      <c r="A4" s="2"/>
      <c r="B4" s="99" t="s">
        <v>84</v>
      </c>
      <c r="C4" s="125"/>
      <c r="D4" s="10"/>
      <c r="E4" s="10"/>
      <c r="F4" s="10"/>
      <c r="G4" s="3"/>
      <c r="H4" s="3"/>
      <c r="I4" s="3"/>
      <c r="J4" s="3"/>
      <c r="K4" s="3"/>
      <c r="L4" s="3"/>
      <c r="M4" s="3"/>
      <c r="N4" s="3"/>
    </row>
    <row r="5" spans="1:14">
      <c r="A5" s="1"/>
      <c r="B5" s="1"/>
      <c r="C5" s="1"/>
      <c r="D5" s="1"/>
      <c r="E5" s="1"/>
      <c r="F5" s="1"/>
      <c r="G5" s="1"/>
      <c r="H5" s="1"/>
      <c r="I5" s="1"/>
      <c r="J5" s="1"/>
      <c r="K5" s="1"/>
      <c r="L5" s="1"/>
      <c r="M5" s="1"/>
      <c r="N5" s="1"/>
    </row>
    <row r="6" spans="1:14" ht="63" customHeight="1">
      <c r="A6" s="4"/>
      <c r="B6" s="5"/>
      <c r="C6" s="6" t="s">
        <v>2</v>
      </c>
      <c r="D6" s="6" t="s">
        <v>3</v>
      </c>
      <c r="E6" s="6" t="s">
        <v>4</v>
      </c>
      <c r="F6" s="104" t="s">
        <v>5</v>
      </c>
      <c r="G6" s="104"/>
      <c r="H6" s="104" t="s">
        <v>6</v>
      </c>
      <c r="I6" s="104"/>
      <c r="J6" s="104" t="s">
        <v>85</v>
      </c>
      <c r="K6" s="104"/>
      <c r="L6" s="6" t="s">
        <v>8</v>
      </c>
      <c r="M6" s="104" t="s">
        <v>86</v>
      </c>
      <c r="N6" s="104"/>
    </row>
    <row r="7" spans="1:14" ht="85.5" customHeight="1">
      <c r="A7" s="7"/>
      <c r="B7" s="8"/>
      <c r="C7" s="9" t="s">
        <v>87</v>
      </c>
      <c r="D7" s="9" t="s">
        <v>11</v>
      </c>
      <c r="E7" s="9" t="s">
        <v>88</v>
      </c>
      <c r="F7" s="105" t="s">
        <v>89</v>
      </c>
      <c r="G7" s="105"/>
      <c r="H7" s="105" t="s">
        <v>90</v>
      </c>
      <c r="I7" s="105"/>
      <c r="J7" s="105" t="s">
        <v>91</v>
      </c>
      <c r="K7" s="105"/>
      <c r="L7" s="9" t="s">
        <v>92</v>
      </c>
      <c r="M7" s="105" t="s">
        <v>93</v>
      </c>
      <c r="N7" s="105"/>
    </row>
    <row r="8" spans="1:14" s="21" customFormat="1" ht="43.5">
      <c r="B8" s="94" t="s">
        <v>18</v>
      </c>
      <c r="C8" s="100" t="s">
        <v>94</v>
      </c>
      <c r="D8" s="29" t="s">
        <v>61</v>
      </c>
      <c r="E8" s="93" t="s">
        <v>95</v>
      </c>
      <c r="F8" s="18" t="s">
        <v>22</v>
      </c>
      <c r="G8" s="28" t="s">
        <v>96</v>
      </c>
      <c r="H8" s="18" t="s">
        <v>24</v>
      </c>
      <c r="I8" s="28" t="s">
        <v>97</v>
      </c>
      <c r="J8" s="18" t="s">
        <v>26</v>
      </c>
      <c r="K8" s="58" t="s">
        <v>98</v>
      </c>
      <c r="L8" s="93" t="s">
        <v>28</v>
      </c>
      <c r="M8" s="18" t="s">
        <v>29</v>
      </c>
      <c r="N8" s="28" t="s">
        <v>39</v>
      </c>
    </row>
    <row r="9" spans="1:14" s="21" customFormat="1" ht="29.1">
      <c r="B9" s="95"/>
      <c r="C9" s="101"/>
      <c r="D9" s="109" t="s">
        <v>99</v>
      </c>
      <c r="E9" s="91"/>
      <c r="F9" s="19" t="s">
        <v>32</v>
      </c>
      <c r="G9" s="44" t="s">
        <v>100</v>
      </c>
      <c r="H9" s="19" t="s">
        <v>34</v>
      </c>
      <c r="I9" s="44" t="s">
        <v>101</v>
      </c>
      <c r="J9" s="19" t="s">
        <v>36</v>
      </c>
      <c r="K9" s="44" t="s">
        <v>27</v>
      </c>
      <c r="L9" s="91"/>
      <c r="M9" s="19" t="s">
        <v>38</v>
      </c>
      <c r="N9" s="53" t="s">
        <v>53</v>
      </c>
    </row>
    <row r="10" spans="1:14" s="21" customFormat="1" ht="43.5">
      <c r="B10" s="95"/>
      <c r="C10" s="101"/>
      <c r="D10" s="109"/>
      <c r="E10" s="91"/>
      <c r="F10" s="19" t="s">
        <v>40</v>
      </c>
      <c r="G10" s="44" t="s">
        <v>102</v>
      </c>
      <c r="H10" s="19" t="s">
        <v>42</v>
      </c>
      <c r="I10" s="44" t="s">
        <v>103</v>
      </c>
      <c r="J10" s="19" t="s">
        <v>44</v>
      </c>
      <c r="K10" s="44" t="s">
        <v>104</v>
      </c>
      <c r="L10" s="91"/>
      <c r="M10" s="19" t="s">
        <v>45</v>
      </c>
      <c r="N10" s="53" t="s">
        <v>53</v>
      </c>
    </row>
    <row r="11" spans="1:14" s="21" customFormat="1">
      <c r="B11" s="95"/>
      <c r="C11" s="101"/>
      <c r="D11" s="109"/>
      <c r="E11" s="91"/>
      <c r="F11" s="19" t="s">
        <v>47</v>
      </c>
      <c r="G11" s="53" t="s">
        <v>70</v>
      </c>
      <c r="H11" s="19" t="s">
        <v>49</v>
      </c>
      <c r="I11" s="53" t="s">
        <v>50</v>
      </c>
      <c r="J11" s="19" t="s">
        <v>51</v>
      </c>
      <c r="K11" s="44" t="s">
        <v>105</v>
      </c>
      <c r="L11" s="91"/>
      <c r="M11" s="19" t="s">
        <v>52</v>
      </c>
      <c r="N11" s="53" t="s">
        <v>53</v>
      </c>
    </row>
    <row r="12" spans="1:14" s="21" customFormat="1" ht="68.25" customHeight="1">
      <c r="B12" s="96"/>
      <c r="C12" s="102"/>
      <c r="D12" s="111"/>
      <c r="E12" s="92"/>
      <c r="F12" s="20" t="s">
        <v>54</v>
      </c>
      <c r="G12" s="54" t="s">
        <v>55</v>
      </c>
      <c r="H12" s="20" t="s">
        <v>56</v>
      </c>
      <c r="I12" s="54" t="s">
        <v>57</v>
      </c>
      <c r="J12" s="20" t="s">
        <v>58</v>
      </c>
      <c r="K12" s="54" t="s">
        <v>37</v>
      </c>
      <c r="L12" s="92"/>
      <c r="M12" s="20" t="s">
        <v>59</v>
      </c>
      <c r="N12" s="54" t="s">
        <v>53</v>
      </c>
    </row>
    <row r="13" spans="1:14" s="21" customFormat="1" ht="29.1">
      <c r="B13" s="95" t="s">
        <v>18</v>
      </c>
      <c r="C13" s="107" t="s">
        <v>106</v>
      </c>
      <c r="D13" s="29" t="s">
        <v>61</v>
      </c>
      <c r="E13" s="93" t="s">
        <v>107</v>
      </c>
      <c r="F13" s="18" t="s">
        <v>22</v>
      </c>
      <c r="G13" s="28" t="s">
        <v>108</v>
      </c>
      <c r="H13" s="18" t="s">
        <v>24</v>
      </c>
      <c r="I13" s="28" t="s">
        <v>109</v>
      </c>
      <c r="J13" s="18" t="s">
        <v>26</v>
      </c>
      <c r="K13" s="44" t="s">
        <v>104</v>
      </c>
      <c r="L13" s="93" t="s">
        <v>110</v>
      </c>
      <c r="M13" s="18" t="s">
        <v>29</v>
      </c>
      <c r="N13" s="53" t="s">
        <v>53</v>
      </c>
    </row>
    <row r="14" spans="1:14" s="21" customFormat="1" ht="43.5">
      <c r="B14" s="95"/>
      <c r="C14" s="101"/>
      <c r="D14" s="109" t="s">
        <v>111</v>
      </c>
      <c r="E14" s="91"/>
      <c r="F14" s="19" t="s">
        <v>32</v>
      </c>
      <c r="G14" s="44" t="s">
        <v>112</v>
      </c>
      <c r="H14" s="19" t="s">
        <v>34</v>
      </c>
      <c r="I14" s="44" t="s">
        <v>113</v>
      </c>
      <c r="J14" s="19" t="s">
        <v>36</v>
      </c>
      <c r="K14" s="44" t="s">
        <v>27</v>
      </c>
      <c r="L14" s="91"/>
      <c r="M14" s="19" t="s">
        <v>38</v>
      </c>
      <c r="N14" s="53" t="s">
        <v>53</v>
      </c>
    </row>
    <row r="15" spans="1:14" s="21" customFormat="1" ht="29.1">
      <c r="B15" s="95"/>
      <c r="C15" s="101"/>
      <c r="D15" s="109"/>
      <c r="E15" s="91"/>
      <c r="F15" s="19" t="s">
        <v>40</v>
      </c>
      <c r="G15" s="53" t="s">
        <v>81</v>
      </c>
      <c r="H15" s="19" t="s">
        <v>42</v>
      </c>
      <c r="I15" s="44" t="s">
        <v>114</v>
      </c>
      <c r="J15" s="19" t="s">
        <v>44</v>
      </c>
      <c r="K15" s="44" t="s">
        <v>115</v>
      </c>
      <c r="L15" s="91"/>
      <c r="M15" s="19" t="s">
        <v>45</v>
      </c>
      <c r="N15" s="53" t="s">
        <v>53</v>
      </c>
    </row>
    <row r="16" spans="1:14" s="21" customFormat="1">
      <c r="B16" s="95"/>
      <c r="C16" s="101"/>
      <c r="D16" s="109"/>
      <c r="E16" s="91"/>
      <c r="F16" s="19" t="s">
        <v>47</v>
      </c>
      <c r="G16" s="53" t="s">
        <v>70</v>
      </c>
      <c r="H16" s="19" t="s">
        <v>49</v>
      </c>
      <c r="I16" s="53" t="s">
        <v>50</v>
      </c>
      <c r="J16" s="19" t="s">
        <v>51</v>
      </c>
      <c r="K16" s="53" t="s">
        <v>37</v>
      </c>
      <c r="L16" s="91"/>
      <c r="M16" s="19" t="s">
        <v>52</v>
      </c>
      <c r="N16" s="53" t="s">
        <v>53</v>
      </c>
    </row>
    <row r="17" spans="2:14" s="21" customFormat="1">
      <c r="B17" s="95"/>
      <c r="C17" s="108"/>
      <c r="D17" s="110"/>
      <c r="E17" s="92"/>
      <c r="F17" s="20" t="s">
        <v>54</v>
      </c>
      <c r="G17" s="54" t="s">
        <v>55</v>
      </c>
      <c r="H17" s="20" t="s">
        <v>56</v>
      </c>
      <c r="I17" s="54" t="s">
        <v>57</v>
      </c>
      <c r="J17" s="20" t="s">
        <v>58</v>
      </c>
      <c r="K17" s="54" t="s">
        <v>37</v>
      </c>
      <c r="L17" s="92"/>
      <c r="M17" s="20" t="s">
        <v>59</v>
      </c>
      <c r="N17" s="54" t="s">
        <v>53</v>
      </c>
    </row>
    <row r="18" spans="2:14" s="21" customFormat="1">
      <c r="B18" s="94">
        <v>1</v>
      </c>
      <c r="C18" s="50"/>
      <c r="D18" s="51" t="s">
        <v>71</v>
      </c>
      <c r="E18" s="93" t="s">
        <v>72</v>
      </c>
      <c r="F18" s="18" t="s">
        <v>22</v>
      </c>
      <c r="G18" s="52" t="s">
        <v>73</v>
      </c>
      <c r="H18" s="18" t="s">
        <v>24</v>
      </c>
      <c r="I18" s="52" t="s">
        <v>74</v>
      </c>
      <c r="J18" s="18" t="s">
        <v>26</v>
      </c>
      <c r="K18" s="52" t="s">
        <v>75</v>
      </c>
      <c r="L18" s="93" t="s">
        <v>76</v>
      </c>
      <c r="M18" s="18" t="s">
        <v>29</v>
      </c>
      <c r="N18" s="53" t="s">
        <v>53</v>
      </c>
    </row>
    <row r="19" spans="2:14" s="21" customFormat="1">
      <c r="B19" s="95"/>
      <c r="C19" s="55"/>
      <c r="D19" s="91" t="s">
        <v>77</v>
      </c>
      <c r="E19" s="91"/>
      <c r="F19" s="19" t="s">
        <v>32</v>
      </c>
      <c r="G19" s="53" t="s">
        <v>78</v>
      </c>
      <c r="H19" s="19" t="s">
        <v>34</v>
      </c>
      <c r="I19" s="53" t="s">
        <v>79</v>
      </c>
      <c r="J19" s="19" t="s">
        <v>36</v>
      </c>
      <c r="K19" s="53" t="s">
        <v>37</v>
      </c>
      <c r="L19" s="91"/>
      <c r="M19" s="19" t="s">
        <v>38</v>
      </c>
      <c r="N19" s="53" t="s">
        <v>53</v>
      </c>
    </row>
    <row r="20" spans="2:14" s="21" customFormat="1">
      <c r="B20" s="95"/>
      <c r="C20" s="55" t="s">
        <v>80</v>
      </c>
      <c r="D20" s="91"/>
      <c r="E20" s="91"/>
      <c r="F20" s="19" t="s">
        <v>40</v>
      </c>
      <c r="G20" s="53" t="s">
        <v>81</v>
      </c>
      <c r="H20" s="19" t="s">
        <v>42</v>
      </c>
      <c r="I20" s="53" t="s">
        <v>82</v>
      </c>
      <c r="J20" s="19" t="s">
        <v>44</v>
      </c>
      <c r="K20" s="53" t="s">
        <v>37</v>
      </c>
      <c r="L20" s="91"/>
      <c r="M20" s="19" t="s">
        <v>45</v>
      </c>
      <c r="N20" s="53" t="s">
        <v>53</v>
      </c>
    </row>
    <row r="21" spans="2:14" s="21" customFormat="1">
      <c r="B21" s="95"/>
      <c r="C21" s="55"/>
      <c r="D21" s="91"/>
      <c r="E21" s="91"/>
      <c r="F21" s="19" t="s">
        <v>47</v>
      </c>
      <c r="G21" s="53" t="s">
        <v>70</v>
      </c>
      <c r="H21" s="19" t="s">
        <v>49</v>
      </c>
      <c r="I21" s="53" t="s">
        <v>50</v>
      </c>
      <c r="J21" s="19" t="s">
        <v>51</v>
      </c>
      <c r="K21" s="53" t="s">
        <v>37</v>
      </c>
      <c r="L21" s="91"/>
      <c r="M21" s="19" t="s">
        <v>52</v>
      </c>
      <c r="N21" s="53" t="s">
        <v>53</v>
      </c>
    </row>
    <row r="22" spans="2:14" s="21" customFormat="1">
      <c r="B22" s="95"/>
      <c r="C22" s="55"/>
      <c r="D22" s="92"/>
      <c r="E22" s="92"/>
      <c r="F22" s="20" t="s">
        <v>54</v>
      </c>
      <c r="G22" s="54" t="s">
        <v>55</v>
      </c>
      <c r="H22" s="20" t="s">
        <v>56</v>
      </c>
      <c r="I22" s="54" t="s">
        <v>57</v>
      </c>
      <c r="J22" s="20" t="s">
        <v>58</v>
      </c>
      <c r="K22" s="54" t="s">
        <v>37</v>
      </c>
      <c r="L22" s="92"/>
      <c r="M22" s="20" t="s">
        <v>59</v>
      </c>
      <c r="N22" s="54" t="s">
        <v>53</v>
      </c>
    </row>
    <row r="23" spans="2:14" s="21" customFormat="1">
      <c r="B23" s="94">
        <v>2</v>
      </c>
      <c r="C23" s="50"/>
      <c r="D23" s="51" t="s">
        <v>71</v>
      </c>
      <c r="E23" s="93" t="s">
        <v>72</v>
      </c>
      <c r="F23" s="18" t="s">
        <v>22</v>
      </c>
      <c r="G23" s="52" t="s">
        <v>73</v>
      </c>
      <c r="H23" s="18" t="s">
        <v>24</v>
      </c>
      <c r="I23" s="52" t="s">
        <v>74</v>
      </c>
      <c r="J23" s="18" t="s">
        <v>26</v>
      </c>
      <c r="K23" s="52" t="s">
        <v>75</v>
      </c>
      <c r="L23" s="93" t="s">
        <v>76</v>
      </c>
      <c r="M23" s="18" t="s">
        <v>29</v>
      </c>
      <c r="N23" s="53" t="s">
        <v>53</v>
      </c>
    </row>
    <row r="24" spans="2:14" s="21" customFormat="1">
      <c r="B24" s="95"/>
      <c r="C24" s="55"/>
      <c r="D24" s="91" t="s">
        <v>77</v>
      </c>
      <c r="E24" s="91"/>
      <c r="F24" s="19" t="s">
        <v>32</v>
      </c>
      <c r="G24" s="53" t="s">
        <v>78</v>
      </c>
      <c r="H24" s="19" t="s">
        <v>34</v>
      </c>
      <c r="I24" s="53" t="s">
        <v>79</v>
      </c>
      <c r="J24" s="19" t="s">
        <v>36</v>
      </c>
      <c r="K24" s="53" t="s">
        <v>37</v>
      </c>
      <c r="L24" s="91"/>
      <c r="M24" s="19" t="s">
        <v>38</v>
      </c>
      <c r="N24" s="53" t="s">
        <v>53</v>
      </c>
    </row>
    <row r="25" spans="2:14" s="21" customFormat="1">
      <c r="B25" s="95"/>
      <c r="C25" s="55" t="s">
        <v>80</v>
      </c>
      <c r="D25" s="91"/>
      <c r="E25" s="91"/>
      <c r="F25" s="19" t="s">
        <v>40</v>
      </c>
      <c r="G25" s="53" t="s">
        <v>81</v>
      </c>
      <c r="H25" s="19" t="s">
        <v>42</v>
      </c>
      <c r="I25" s="53" t="s">
        <v>82</v>
      </c>
      <c r="J25" s="19" t="s">
        <v>44</v>
      </c>
      <c r="K25" s="53" t="s">
        <v>37</v>
      </c>
      <c r="L25" s="91"/>
      <c r="M25" s="19" t="s">
        <v>45</v>
      </c>
      <c r="N25" s="53" t="s">
        <v>53</v>
      </c>
    </row>
    <row r="26" spans="2:14" s="21" customFormat="1">
      <c r="B26" s="95"/>
      <c r="C26" s="55"/>
      <c r="D26" s="91"/>
      <c r="E26" s="91"/>
      <c r="F26" s="19" t="s">
        <v>47</v>
      </c>
      <c r="G26" s="53" t="s">
        <v>70</v>
      </c>
      <c r="H26" s="19" t="s">
        <v>49</v>
      </c>
      <c r="I26" s="53" t="s">
        <v>50</v>
      </c>
      <c r="J26" s="19" t="s">
        <v>51</v>
      </c>
      <c r="K26" s="53" t="s">
        <v>37</v>
      </c>
      <c r="L26" s="91"/>
      <c r="M26" s="19" t="s">
        <v>52</v>
      </c>
      <c r="N26" s="53" t="s">
        <v>53</v>
      </c>
    </row>
    <row r="27" spans="2:14" s="21" customFormat="1">
      <c r="B27" s="95"/>
      <c r="C27" s="55"/>
      <c r="D27" s="92"/>
      <c r="E27" s="92"/>
      <c r="F27" s="20" t="s">
        <v>54</v>
      </c>
      <c r="G27" s="54" t="s">
        <v>55</v>
      </c>
      <c r="H27" s="20" t="s">
        <v>56</v>
      </c>
      <c r="I27" s="54" t="s">
        <v>57</v>
      </c>
      <c r="J27" s="20" t="s">
        <v>58</v>
      </c>
      <c r="K27" s="54" t="s">
        <v>37</v>
      </c>
      <c r="L27" s="92"/>
      <c r="M27" s="20" t="s">
        <v>59</v>
      </c>
      <c r="N27" s="54" t="s">
        <v>53</v>
      </c>
    </row>
    <row r="28" spans="2:14" s="21" customFormat="1">
      <c r="B28" s="94">
        <v>3</v>
      </c>
      <c r="C28" s="50"/>
      <c r="D28" s="51" t="s">
        <v>71</v>
      </c>
      <c r="E28" s="93" t="s">
        <v>72</v>
      </c>
      <c r="F28" s="18" t="s">
        <v>22</v>
      </c>
      <c r="G28" s="52" t="s">
        <v>73</v>
      </c>
      <c r="H28" s="18" t="s">
        <v>24</v>
      </c>
      <c r="I28" s="52" t="s">
        <v>74</v>
      </c>
      <c r="J28" s="18" t="s">
        <v>26</v>
      </c>
      <c r="K28" s="52" t="s">
        <v>75</v>
      </c>
      <c r="L28" s="93" t="s">
        <v>76</v>
      </c>
      <c r="M28" s="18" t="s">
        <v>29</v>
      </c>
      <c r="N28" s="52" t="s">
        <v>53</v>
      </c>
    </row>
    <row r="29" spans="2:14" s="21" customFormat="1">
      <c r="B29" s="95"/>
      <c r="C29" s="55"/>
      <c r="D29" s="91" t="s">
        <v>77</v>
      </c>
      <c r="E29" s="91"/>
      <c r="F29" s="19" t="s">
        <v>32</v>
      </c>
      <c r="G29" s="53" t="s">
        <v>78</v>
      </c>
      <c r="H29" s="19" t="s">
        <v>34</v>
      </c>
      <c r="I29" s="53" t="s">
        <v>79</v>
      </c>
      <c r="J29" s="19" t="s">
        <v>36</v>
      </c>
      <c r="K29" s="53" t="s">
        <v>37</v>
      </c>
      <c r="L29" s="91"/>
      <c r="M29" s="19" t="s">
        <v>38</v>
      </c>
      <c r="N29" s="53" t="s">
        <v>53</v>
      </c>
    </row>
    <row r="30" spans="2:14" s="21" customFormat="1">
      <c r="B30" s="95"/>
      <c r="C30" s="55" t="s">
        <v>80</v>
      </c>
      <c r="D30" s="91"/>
      <c r="E30" s="91"/>
      <c r="F30" s="19" t="s">
        <v>40</v>
      </c>
      <c r="G30" s="53" t="s">
        <v>81</v>
      </c>
      <c r="H30" s="19" t="s">
        <v>42</v>
      </c>
      <c r="I30" s="53" t="s">
        <v>82</v>
      </c>
      <c r="J30" s="19" t="s">
        <v>44</v>
      </c>
      <c r="K30" s="53" t="s">
        <v>37</v>
      </c>
      <c r="L30" s="91"/>
      <c r="M30" s="19" t="s">
        <v>45</v>
      </c>
      <c r="N30" s="53" t="s">
        <v>53</v>
      </c>
    </row>
    <row r="31" spans="2:14" s="21" customFormat="1">
      <c r="B31" s="95"/>
      <c r="C31" s="55"/>
      <c r="D31" s="91"/>
      <c r="E31" s="91"/>
      <c r="F31" s="19" t="s">
        <v>47</v>
      </c>
      <c r="G31" s="53" t="s">
        <v>70</v>
      </c>
      <c r="H31" s="19" t="s">
        <v>49</v>
      </c>
      <c r="I31" s="53" t="s">
        <v>50</v>
      </c>
      <c r="J31" s="19" t="s">
        <v>51</v>
      </c>
      <c r="K31" s="53" t="s">
        <v>37</v>
      </c>
      <c r="L31" s="91"/>
      <c r="M31" s="19" t="s">
        <v>52</v>
      </c>
      <c r="N31" s="53" t="s">
        <v>53</v>
      </c>
    </row>
    <row r="32" spans="2:14" s="21" customFormat="1">
      <c r="B32" s="95"/>
      <c r="C32" s="55"/>
      <c r="D32" s="92"/>
      <c r="E32" s="92"/>
      <c r="F32" s="20" t="s">
        <v>54</v>
      </c>
      <c r="G32" s="54" t="s">
        <v>55</v>
      </c>
      <c r="H32" s="20" t="s">
        <v>56</v>
      </c>
      <c r="I32" s="54" t="s">
        <v>57</v>
      </c>
      <c r="J32" s="20" t="s">
        <v>58</v>
      </c>
      <c r="K32" s="54" t="s">
        <v>37</v>
      </c>
      <c r="L32" s="92"/>
      <c r="M32" s="20" t="s">
        <v>59</v>
      </c>
      <c r="N32" s="54" t="s">
        <v>53</v>
      </c>
    </row>
    <row r="33" spans="2:14" s="21" customFormat="1">
      <c r="B33" s="94">
        <v>4</v>
      </c>
      <c r="C33" s="50"/>
      <c r="D33" s="51" t="s">
        <v>71</v>
      </c>
      <c r="E33" s="93" t="s">
        <v>72</v>
      </c>
      <c r="F33" s="18" t="s">
        <v>22</v>
      </c>
      <c r="G33" s="52" t="s">
        <v>73</v>
      </c>
      <c r="H33" s="18" t="s">
        <v>24</v>
      </c>
      <c r="I33" s="52" t="s">
        <v>74</v>
      </c>
      <c r="J33" s="18" t="s">
        <v>26</v>
      </c>
      <c r="K33" s="52" t="s">
        <v>75</v>
      </c>
      <c r="L33" s="93" t="s">
        <v>76</v>
      </c>
      <c r="M33" s="18" t="s">
        <v>29</v>
      </c>
      <c r="N33" s="52" t="s">
        <v>53</v>
      </c>
    </row>
    <row r="34" spans="2:14" s="21" customFormat="1">
      <c r="B34" s="95"/>
      <c r="C34" s="55"/>
      <c r="D34" s="91" t="s">
        <v>77</v>
      </c>
      <c r="E34" s="91"/>
      <c r="F34" s="19" t="s">
        <v>32</v>
      </c>
      <c r="G34" s="53" t="s">
        <v>78</v>
      </c>
      <c r="H34" s="19" t="s">
        <v>34</v>
      </c>
      <c r="I34" s="53" t="s">
        <v>79</v>
      </c>
      <c r="J34" s="19" t="s">
        <v>36</v>
      </c>
      <c r="K34" s="53" t="s">
        <v>37</v>
      </c>
      <c r="L34" s="91"/>
      <c r="M34" s="19" t="s">
        <v>38</v>
      </c>
      <c r="N34" s="53" t="s">
        <v>53</v>
      </c>
    </row>
    <row r="35" spans="2:14" s="21" customFormat="1">
      <c r="B35" s="95"/>
      <c r="C35" s="55" t="s">
        <v>80</v>
      </c>
      <c r="D35" s="91"/>
      <c r="E35" s="91"/>
      <c r="F35" s="19" t="s">
        <v>40</v>
      </c>
      <c r="G35" s="53" t="s">
        <v>81</v>
      </c>
      <c r="H35" s="19" t="s">
        <v>42</v>
      </c>
      <c r="I35" s="53" t="s">
        <v>82</v>
      </c>
      <c r="J35" s="19" t="s">
        <v>44</v>
      </c>
      <c r="K35" s="53" t="s">
        <v>37</v>
      </c>
      <c r="L35" s="91"/>
      <c r="M35" s="19" t="s">
        <v>45</v>
      </c>
      <c r="N35" s="53" t="s">
        <v>53</v>
      </c>
    </row>
    <row r="36" spans="2:14" s="21" customFormat="1">
      <c r="B36" s="95"/>
      <c r="C36" s="55"/>
      <c r="D36" s="91"/>
      <c r="E36" s="91"/>
      <c r="F36" s="19" t="s">
        <v>47</v>
      </c>
      <c r="G36" s="53" t="s">
        <v>70</v>
      </c>
      <c r="H36" s="19" t="s">
        <v>49</v>
      </c>
      <c r="I36" s="53" t="s">
        <v>50</v>
      </c>
      <c r="J36" s="19" t="s">
        <v>51</v>
      </c>
      <c r="K36" s="53" t="s">
        <v>37</v>
      </c>
      <c r="L36" s="91"/>
      <c r="M36" s="19" t="s">
        <v>52</v>
      </c>
      <c r="N36" s="53" t="s">
        <v>53</v>
      </c>
    </row>
    <row r="37" spans="2:14" s="21" customFormat="1">
      <c r="B37" s="95"/>
      <c r="C37" s="55"/>
      <c r="D37" s="92"/>
      <c r="E37" s="92"/>
      <c r="F37" s="20" t="s">
        <v>54</v>
      </c>
      <c r="G37" s="54" t="s">
        <v>55</v>
      </c>
      <c r="H37" s="20" t="s">
        <v>56</v>
      </c>
      <c r="I37" s="54" t="s">
        <v>57</v>
      </c>
      <c r="J37" s="20" t="s">
        <v>58</v>
      </c>
      <c r="K37" s="54" t="s">
        <v>37</v>
      </c>
      <c r="L37" s="92"/>
      <c r="M37" s="20" t="s">
        <v>59</v>
      </c>
      <c r="N37" s="54" t="s">
        <v>53</v>
      </c>
    </row>
    <row r="38" spans="2:14" s="21" customFormat="1">
      <c r="B38" s="94">
        <v>5</v>
      </c>
      <c r="C38" s="50"/>
      <c r="D38" s="51" t="s">
        <v>71</v>
      </c>
      <c r="E38" s="93" t="s">
        <v>72</v>
      </c>
      <c r="F38" s="18" t="s">
        <v>22</v>
      </c>
      <c r="G38" s="52" t="s">
        <v>73</v>
      </c>
      <c r="H38" s="18" t="s">
        <v>24</v>
      </c>
      <c r="I38" s="52" t="s">
        <v>74</v>
      </c>
      <c r="J38" s="18" t="s">
        <v>26</v>
      </c>
      <c r="K38" s="52" t="s">
        <v>75</v>
      </c>
      <c r="L38" s="93" t="s">
        <v>76</v>
      </c>
      <c r="M38" s="18" t="s">
        <v>29</v>
      </c>
      <c r="N38" s="52" t="s">
        <v>53</v>
      </c>
    </row>
    <row r="39" spans="2:14" s="21" customFormat="1">
      <c r="B39" s="95"/>
      <c r="C39" s="55"/>
      <c r="D39" s="91" t="s">
        <v>77</v>
      </c>
      <c r="E39" s="91"/>
      <c r="F39" s="19" t="s">
        <v>32</v>
      </c>
      <c r="G39" s="53" t="s">
        <v>78</v>
      </c>
      <c r="H39" s="19" t="s">
        <v>34</v>
      </c>
      <c r="I39" s="53" t="s">
        <v>79</v>
      </c>
      <c r="J39" s="19" t="s">
        <v>36</v>
      </c>
      <c r="K39" s="53" t="s">
        <v>37</v>
      </c>
      <c r="L39" s="91"/>
      <c r="M39" s="19" t="s">
        <v>38</v>
      </c>
      <c r="N39" s="53" t="s">
        <v>53</v>
      </c>
    </row>
    <row r="40" spans="2:14" s="21" customFormat="1">
      <c r="B40" s="95"/>
      <c r="C40" s="55" t="s">
        <v>80</v>
      </c>
      <c r="D40" s="91"/>
      <c r="E40" s="91"/>
      <c r="F40" s="19" t="s">
        <v>40</v>
      </c>
      <c r="G40" s="53" t="s">
        <v>81</v>
      </c>
      <c r="H40" s="19" t="s">
        <v>42</v>
      </c>
      <c r="I40" s="53" t="s">
        <v>82</v>
      </c>
      <c r="J40" s="19" t="s">
        <v>44</v>
      </c>
      <c r="K40" s="53" t="s">
        <v>37</v>
      </c>
      <c r="L40" s="91"/>
      <c r="M40" s="19" t="s">
        <v>45</v>
      </c>
      <c r="N40" s="53" t="s">
        <v>53</v>
      </c>
    </row>
    <row r="41" spans="2:14" s="21" customFormat="1">
      <c r="B41" s="95"/>
      <c r="C41" s="55"/>
      <c r="D41" s="91"/>
      <c r="E41" s="91"/>
      <c r="F41" s="19" t="s">
        <v>47</v>
      </c>
      <c r="G41" s="53" t="s">
        <v>70</v>
      </c>
      <c r="H41" s="19" t="s">
        <v>49</v>
      </c>
      <c r="I41" s="53" t="s">
        <v>50</v>
      </c>
      <c r="J41" s="19" t="s">
        <v>51</v>
      </c>
      <c r="K41" s="53" t="s">
        <v>37</v>
      </c>
      <c r="L41" s="91"/>
      <c r="M41" s="19" t="s">
        <v>52</v>
      </c>
      <c r="N41" s="53" t="s">
        <v>53</v>
      </c>
    </row>
    <row r="42" spans="2:14" s="21" customFormat="1">
      <c r="B42" s="95"/>
      <c r="C42" s="55"/>
      <c r="D42" s="92"/>
      <c r="E42" s="92"/>
      <c r="F42" s="20" t="s">
        <v>54</v>
      </c>
      <c r="G42" s="54" t="s">
        <v>55</v>
      </c>
      <c r="H42" s="20" t="s">
        <v>56</v>
      </c>
      <c r="I42" s="54" t="s">
        <v>57</v>
      </c>
      <c r="J42" s="20" t="s">
        <v>58</v>
      </c>
      <c r="K42" s="54" t="s">
        <v>37</v>
      </c>
      <c r="L42" s="92"/>
      <c r="M42" s="20" t="s">
        <v>59</v>
      </c>
      <c r="N42" s="54" t="s">
        <v>53</v>
      </c>
    </row>
    <row r="43" spans="2:14" s="21" customFormat="1">
      <c r="B43" s="94">
        <v>6</v>
      </c>
      <c r="C43" s="50"/>
      <c r="D43" s="51" t="s">
        <v>71</v>
      </c>
      <c r="E43" s="93" t="s">
        <v>72</v>
      </c>
      <c r="F43" s="18" t="s">
        <v>22</v>
      </c>
      <c r="G43" s="52" t="s">
        <v>73</v>
      </c>
      <c r="H43" s="18" t="s">
        <v>24</v>
      </c>
      <c r="I43" s="52" t="s">
        <v>74</v>
      </c>
      <c r="J43" s="18" t="s">
        <v>26</v>
      </c>
      <c r="K43" s="52" t="s">
        <v>75</v>
      </c>
      <c r="L43" s="93" t="s">
        <v>76</v>
      </c>
      <c r="M43" s="18" t="s">
        <v>29</v>
      </c>
      <c r="N43" s="52" t="s">
        <v>53</v>
      </c>
    </row>
    <row r="44" spans="2:14" s="21" customFormat="1">
      <c r="B44" s="95"/>
      <c r="C44" s="55"/>
      <c r="D44" s="91" t="s">
        <v>77</v>
      </c>
      <c r="E44" s="91"/>
      <c r="F44" s="19" t="s">
        <v>32</v>
      </c>
      <c r="G44" s="53" t="s">
        <v>78</v>
      </c>
      <c r="H44" s="19" t="s">
        <v>34</v>
      </c>
      <c r="I44" s="53" t="s">
        <v>79</v>
      </c>
      <c r="J44" s="19" t="s">
        <v>36</v>
      </c>
      <c r="K44" s="53" t="s">
        <v>37</v>
      </c>
      <c r="L44" s="91"/>
      <c r="M44" s="19" t="s">
        <v>38</v>
      </c>
      <c r="N44" s="53" t="s">
        <v>53</v>
      </c>
    </row>
    <row r="45" spans="2:14" s="21" customFormat="1">
      <c r="B45" s="95"/>
      <c r="C45" s="55" t="s">
        <v>80</v>
      </c>
      <c r="D45" s="91"/>
      <c r="E45" s="91"/>
      <c r="F45" s="19" t="s">
        <v>40</v>
      </c>
      <c r="G45" s="53" t="s">
        <v>81</v>
      </c>
      <c r="H45" s="19" t="s">
        <v>42</v>
      </c>
      <c r="I45" s="53" t="s">
        <v>82</v>
      </c>
      <c r="J45" s="19" t="s">
        <v>44</v>
      </c>
      <c r="K45" s="53" t="s">
        <v>37</v>
      </c>
      <c r="L45" s="91"/>
      <c r="M45" s="19" t="s">
        <v>45</v>
      </c>
      <c r="N45" s="53" t="s">
        <v>53</v>
      </c>
    </row>
    <row r="46" spans="2:14" s="21" customFormat="1">
      <c r="B46" s="95"/>
      <c r="C46" s="55"/>
      <c r="D46" s="91"/>
      <c r="E46" s="91"/>
      <c r="F46" s="19" t="s">
        <v>47</v>
      </c>
      <c r="G46" s="53" t="s">
        <v>70</v>
      </c>
      <c r="H46" s="19" t="s">
        <v>49</v>
      </c>
      <c r="I46" s="53" t="s">
        <v>50</v>
      </c>
      <c r="J46" s="19" t="s">
        <v>51</v>
      </c>
      <c r="K46" s="53" t="s">
        <v>37</v>
      </c>
      <c r="L46" s="91"/>
      <c r="M46" s="19" t="s">
        <v>52</v>
      </c>
      <c r="N46" s="53" t="s">
        <v>53</v>
      </c>
    </row>
    <row r="47" spans="2:14" s="21" customFormat="1">
      <c r="B47" s="95"/>
      <c r="C47" s="55"/>
      <c r="D47" s="92"/>
      <c r="E47" s="92"/>
      <c r="F47" s="20" t="s">
        <v>54</v>
      </c>
      <c r="G47" s="54" t="s">
        <v>55</v>
      </c>
      <c r="H47" s="20" t="s">
        <v>56</v>
      </c>
      <c r="I47" s="54" t="s">
        <v>57</v>
      </c>
      <c r="J47" s="20" t="s">
        <v>58</v>
      </c>
      <c r="K47" s="54" t="s">
        <v>37</v>
      </c>
      <c r="L47" s="92"/>
      <c r="M47" s="20" t="s">
        <v>59</v>
      </c>
      <c r="N47" s="54" t="s">
        <v>53</v>
      </c>
    </row>
    <row r="48" spans="2:14" s="21" customFormat="1">
      <c r="B48" s="94">
        <v>7</v>
      </c>
      <c r="C48" s="50"/>
      <c r="D48" s="51" t="s">
        <v>71</v>
      </c>
      <c r="E48" s="93" t="s">
        <v>72</v>
      </c>
      <c r="F48" s="18" t="s">
        <v>22</v>
      </c>
      <c r="G48" s="52" t="s">
        <v>73</v>
      </c>
      <c r="H48" s="18" t="s">
        <v>24</v>
      </c>
      <c r="I48" s="52" t="s">
        <v>74</v>
      </c>
      <c r="J48" s="18" t="s">
        <v>26</v>
      </c>
      <c r="K48" s="52" t="s">
        <v>75</v>
      </c>
      <c r="L48" s="93" t="s">
        <v>76</v>
      </c>
      <c r="M48" s="18" t="s">
        <v>29</v>
      </c>
      <c r="N48" s="52" t="s">
        <v>53</v>
      </c>
    </row>
    <row r="49" spans="2:14" s="21" customFormat="1">
      <c r="B49" s="95"/>
      <c r="C49" s="55"/>
      <c r="D49" s="91" t="s">
        <v>77</v>
      </c>
      <c r="E49" s="91"/>
      <c r="F49" s="19" t="s">
        <v>32</v>
      </c>
      <c r="G49" s="53" t="s">
        <v>78</v>
      </c>
      <c r="H49" s="19" t="s">
        <v>34</v>
      </c>
      <c r="I49" s="53" t="s">
        <v>79</v>
      </c>
      <c r="J49" s="19" t="s">
        <v>36</v>
      </c>
      <c r="K49" s="53" t="s">
        <v>37</v>
      </c>
      <c r="L49" s="91"/>
      <c r="M49" s="19" t="s">
        <v>38</v>
      </c>
      <c r="N49" s="53" t="s">
        <v>53</v>
      </c>
    </row>
    <row r="50" spans="2:14" s="21" customFormat="1">
      <c r="B50" s="95"/>
      <c r="C50" s="55" t="s">
        <v>80</v>
      </c>
      <c r="D50" s="91"/>
      <c r="E50" s="91"/>
      <c r="F50" s="19" t="s">
        <v>40</v>
      </c>
      <c r="G50" s="53" t="s">
        <v>81</v>
      </c>
      <c r="H50" s="19" t="s">
        <v>42</v>
      </c>
      <c r="I50" s="53" t="s">
        <v>82</v>
      </c>
      <c r="J50" s="19" t="s">
        <v>44</v>
      </c>
      <c r="K50" s="53" t="s">
        <v>37</v>
      </c>
      <c r="L50" s="91"/>
      <c r="M50" s="19" t="s">
        <v>45</v>
      </c>
      <c r="N50" s="53" t="s">
        <v>53</v>
      </c>
    </row>
    <row r="51" spans="2:14" s="21" customFormat="1">
      <c r="B51" s="95"/>
      <c r="C51" s="55"/>
      <c r="D51" s="91"/>
      <c r="E51" s="91"/>
      <c r="F51" s="19" t="s">
        <v>47</v>
      </c>
      <c r="G51" s="53" t="s">
        <v>70</v>
      </c>
      <c r="H51" s="19" t="s">
        <v>49</v>
      </c>
      <c r="I51" s="53" t="s">
        <v>50</v>
      </c>
      <c r="J51" s="19" t="s">
        <v>51</v>
      </c>
      <c r="K51" s="53" t="s">
        <v>37</v>
      </c>
      <c r="L51" s="91"/>
      <c r="M51" s="19" t="s">
        <v>52</v>
      </c>
      <c r="N51" s="53" t="s">
        <v>53</v>
      </c>
    </row>
    <row r="52" spans="2:14" s="21" customFormat="1">
      <c r="B52" s="95"/>
      <c r="C52" s="55"/>
      <c r="D52" s="92"/>
      <c r="E52" s="92"/>
      <c r="F52" s="20" t="s">
        <v>54</v>
      </c>
      <c r="G52" s="54" t="s">
        <v>55</v>
      </c>
      <c r="H52" s="20" t="s">
        <v>56</v>
      </c>
      <c r="I52" s="54" t="s">
        <v>57</v>
      </c>
      <c r="J52" s="20" t="s">
        <v>58</v>
      </c>
      <c r="K52" s="54" t="s">
        <v>37</v>
      </c>
      <c r="L52" s="92"/>
      <c r="M52" s="20" t="s">
        <v>59</v>
      </c>
      <c r="N52" s="54" t="s">
        <v>53</v>
      </c>
    </row>
    <row r="53" spans="2:14" s="21" customFormat="1">
      <c r="B53" s="94">
        <v>8</v>
      </c>
      <c r="C53" s="50"/>
      <c r="D53" s="51" t="s">
        <v>71</v>
      </c>
      <c r="E53" s="93" t="s">
        <v>72</v>
      </c>
      <c r="F53" s="18" t="s">
        <v>22</v>
      </c>
      <c r="G53" s="52" t="s">
        <v>73</v>
      </c>
      <c r="H53" s="18" t="s">
        <v>24</v>
      </c>
      <c r="I53" s="52" t="s">
        <v>74</v>
      </c>
      <c r="J53" s="18" t="s">
        <v>26</v>
      </c>
      <c r="K53" s="52" t="s">
        <v>75</v>
      </c>
      <c r="L53" s="93" t="s">
        <v>76</v>
      </c>
      <c r="M53" s="18" t="s">
        <v>29</v>
      </c>
      <c r="N53" s="52" t="s">
        <v>53</v>
      </c>
    </row>
    <row r="54" spans="2:14" s="21" customFormat="1">
      <c r="B54" s="95"/>
      <c r="C54" s="55"/>
      <c r="D54" s="91" t="s">
        <v>77</v>
      </c>
      <c r="E54" s="91"/>
      <c r="F54" s="19" t="s">
        <v>32</v>
      </c>
      <c r="G54" s="53" t="s">
        <v>78</v>
      </c>
      <c r="H54" s="19" t="s">
        <v>34</v>
      </c>
      <c r="I54" s="53" t="s">
        <v>79</v>
      </c>
      <c r="J54" s="19" t="s">
        <v>36</v>
      </c>
      <c r="K54" s="53" t="s">
        <v>37</v>
      </c>
      <c r="L54" s="91"/>
      <c r="M54" s="19" t="s">
        <v>38</v>
      </c>
      <c r="N54" s="53" t="s">
        <v>53</v>
      </c>
    </row>
    <row r="55" spans="2:14" s="21" customFormat="1">
      <c r="B55" s="95"/>
      <c r="C55" s="55" t="s">
        <v>80</v>
      </c>
      <c r="D55" s="91"/>
      <c r="E55" s="91"/>
      <c r="F55" s="19" t="s">
        <v>40</v>
      </c>
      <c r="G55" s="53" t="s">
        <v>81</v>
      </c>
      <c r="H55" s="19" t="s">
        <v>42</v>
      </c>
      <c r="I55" s="53" t="s">
        <v>82</v>
      </c>
      <c r="J55" s="19" t="s">
        <v>44</v>
      </c>
      <c r="K55" s="53" t="s">
        <v>37</v>
      </c>
      <c r="L55" s="91"/>
      <c r="M55" s="19" t="s">
        <v>45</v>
      </c>
      <c r="N55" s="53" t="s">
        <v>53</v>
      </c>
    </row>
    <row r="56" spans="2:14" s="21" customFormat="1">
      <c r="B56" s="95"/>
      <c r="C56" s="55"/>
      <c r="D56" s="91"/>
      <c r="E56" s="91"/>
      <c r="F56" s="19" t="s">
        <v>47</v>
      </c>
      <c r="G56" s="53" t="s">
        <v>70</v>
      </c>
      <c r="H56" s="19" t="s">
        <v>49</v>
      </c>
      <c r="I56" s="53" t="s">
        <v>50</v>
      </c>
      <c r="J56" s="19" t="s">
        <v>51</v>
      </c>
      <c r="K56" s="53" t="s">
        <v>37</v>
      </c>
      <c r="L56" s="91"/>
      <c r="M56" s="19" t="s">
        <v>52</v>
      </c>
      <c r="N56" s="53" t="s">
        <v>53</v>
      </c>
    </row>
    <row r="57" spans="2:14" s="21" customFormat="1">
      <c r="B57" s="95"/>
      <c r="C57" s="55"/>
      <c r="D57" s="92"/>
      <c r="E57" s="92"/>
      <c r="F57" s="20" t="s">
        <v>54</v>
      </c>
      <c r="G57" s="54" t="s">
        <v>55</v>
      </c>
      <c r="H57" s="20" t="s">
        <v>56</v>
      </c>
      <c r="I57" s="54" t="s">
        <v>57</v>
      </c>
      <c r="J57" s="20" t="s">
        <v>58</v>
      </c>
      <c r="K57" s="54" t="s">
        <v>37</v>
      </c>
      <c r="L57" s="92"/>
      <c r="M57" s="20" t="s">
        <v>59</v>
      </c>
      <c r="N57" s="54" t="s">
        <v>53</v>
      </c>
    </row>
    <row r="58" spans="2:14" s="21" customFormat="1">
      <c r="B58" s="94">
        <v>9</v>
      </c>
      <c r="C58" s="50"/>
      <c r="D58" s="51" t="s">
        <v>71</v>
      </c>
      <c r="E58" s="93" t="s">
        <v>72</v>
      </c>
      <c r="F58" s="18" t="s">
        <v>22</v>
      </c>
      <c r="G58" s="52" t="s">
        <v>73</v>
      </c>
      <c r="H58" s="18" t="s">
        <v>24</v>
      </c>
      <c r="I58" s="52" t="s">
        <v>74</v>
      </c>
      <c r="J58" s="18" t="s">
        <v>26</v>
      </c>
      <c r="K58" s="52" t="s">
        <v>75</v>
      </c>
      <c r="L58" s="93" t="s">
        <v>76</v>
      </c>
      <c r="M58" s="18" t="s">
        <v>29</v>
      </c>
      <c r="N58" s="52" t="s">
        <v>53</v>
      </c>
    </row>
    <row r="59" spans="2:14" s="21" customFormat="1">
      <c r="B59" s="95"/>
      <c r="C59" s="55"/>
      <c r="D59" s="91" t="s">
        <v>77</v>
      </c>
      <c r="E59" s="91"/>
      <c r="F59" s="19" t="s">
        <v>32</v>
      </c>
      <c r="G59" s="53" t="s">
        <v>78</v>
      </c>
      <c r="H59" s="19" t="s">
        <v>34</v>
      </c>
      <c r="I59" s="53" t="s">
        <v>79</v>
      </c>
      <c r="J59" s="19" t="s">
        <v>36</v>
      </c>
      <c r="K59" s="53" t="s">
        <v>37</v>
      </c>
      <c r="L59" s="91"/>
      <c r="M59" s="19" t="s">
        <v>38</v>
      </c>
      <c r="N59" s="53" t="s">
        <v>53</v>
      </c>
    </row>
    <row r="60" spans="2:14" s="21" customFormat="1">
      <c r="B60" s="95"/>
      <c r="C60" s="55" t="s">
        <v>80</v>
      </c>
      <c r="D60" s="91"/>
      <c r="E60" s="91"/>
      <c r="F60" s="19" t="s">
        <v>40</v>
      </c>
      <c r="G60" s="53" t="s">
        <v>81</v>
      </c>
      <c r="H60" s="19" t="s">
        <v>42</v>
      </c>
      <c r="I60" s="53" t="s">
        <v>82</v>
      </c>
      <c r="J60" s="19" t="s">
        <v>44</v>
      </c>
      <c r="K60" s="53" t="s">
        <v>37</v>
      </c>
      <c r="L60" s="91"/>
      <c r="M60" s="19" t="s">
        <v>45</v>
      </c>
      <c r="N60" s="53" t="s">
        <v>53</v>
      </c>
    </row>
    <row r="61" spans="2:14" s="21" customFormat="1">
      <c r="B61" s="95"/>
      <c r="C61" s="55"/>
      <c r="D61" s="91"/>
      <c r="E61" s="91"/>
      <c r="F61" s="19" t="s">
        <v>47</v>
      </c>
      <c r="G61" s="53" t="s">
        <v>70</v>
      </c>
      <c r="H61" s="19" t="s">
        <v>49</v>
      </c>
      <c r="I61" s="53" t="s">
        <v>50</v>
      </c>
      <c r="J61" s="19" t="s">
        <v>51</v>
      </c>
      <c r="K61" s="53" t="s">
        <v>37</v>
      </c>
      <c r="L61" s="91"/>
      <c r="M61" s="19" t="s">
        <v>52</v>
      </c>
      <c r="N61" s="53" t="s">
        <v>53</v>
      </c>
    </row>
    <row r="62" spans="2:14" s="21" customFormat="1">
      <c r="B62" s="95"/>
      <c r="C62" s="55"/>
      <c r="D62" s="92"/>
      <c r="E62" s="92"/>
      <c r="F62" s="20" t="s">
        <v>54</v>
      </c>
      <c r="G62" s="54" t="s">
        <v>55</v>
      </c>
      <c r="H62" s="20" t="s">
        <v>56</v>
      </c>
      <c r="I62" s="54" t="s">
        <v>57</v>
      </c>
      <c r="J62" s="20" t="s">
        <v>58</v>
      </c>
      <c r="K62" s="54" t="s">
        <v>37</v>
      </c>
      <c r="L62" s="92"/>
      <c r="M62" s="20" t="s">
        <v>59</v>
      </c>
      <c r="N62" s="54" t="s">
        <v>53</v>
      </c>
    </row>
    <row r="63" spans="2:14" s="21" customFormat="1">
      <c r="B63" s="94">
        <v>10</v>
      </c>
      <c r="C63" s="50"/>
      <c r="D63" s="51" t="s">
        <v>71</v>
      </c>
      <c r="E63" s="93" t="s">
        <v>72</v>
      </c>
      <c r="F63" s="18" t="s">
        <v>22</v>
      </c>
      <c r="G63" s="52" t="s">
        <v>73</v>
      </c>
      <c r="H63" s="18" t="s">
        <v>24</v>
      </c>
      <c r="I63" s="52" t="s">
        <v>74</v>
      </c>
      <c r="J63" s="18" t="s">
        <v>26</v>
      </c>
      <c r="K63" s="52" t="s">
        <v>75</v>
      </c>
      <c r="L63" s="93" t="s">
        <v>76</v>
      </c>
      <c r="M63" s="18" t="s">
        <v>29</v>
      </c>
      <c r="N63" s="52" t="s">
        <v>53</v>
      </c>
    </row>
    <row r="64" spans="2:14" s="21" customFormat="1">
      <c r="B64" s="95"/>
      <c r="C64" s="55"/>
      <c r="D64" s="91" t="s">
        <v>77</v>
      </c>
      <c r="E64" s="91"/>
      <c r="F64" s="19" t="s">
        <v>32</v>
      </c>
      <c r="G64" s="53" t="s">
        <v>78</v>
      </c>
      <c r="H64" s="19" t="s">
        <v>34</v>
      </c>
      <c r="I64" s="53" t="s">
        <v>79</v>
      </c>
      <c r="J64" s="19" t="s">
        <v>36</v>
      </c>
      <c r="K64" s="53" t="s">
        <v>37</v>
      </c>
      <c r="L64" s="91"/>
      <c r="M64" s="19" t="s">
        <v>38</v>
      </c>
      <c r="N64" s="53" t="s">
        <v>53</v>
      </c>
    </row>
    <row r="65" spans="2:14" s="21" customFormat="1">
      <c r="B65" s="95"/>
      <c r="C65" s="55" t="s">
        <v>80</v>
      </c>
      <c r="D65" s="91"/>
      <c r="E65" s="91"/>
      <c r="F65" s="19" t="s">
        <v>40</v>
      </c>
      <c r="G65" s="53" t="s">
        <v>81</v>
      </c>
      <c r="H65" s="19" t="s">
        <v>42</v>
      </c>
      <c r="I65" s="53" t="s">
        <v>82</v>
      </c>
      <c r="J65" s="19" t="s">
        <v>44</v>
      </c>
      <c r="K65" s="53" t="s">
        <v>37</v>
      </c>
      <c r="L65" s="91"/>
      <c r="M65" s="19" t="s">
        <v>45</v>
      </c>
      <c r="N65" s="53" t="s">
        <v>53</v>
      </c>
    </row>
    <row r="66" spans="2:14" s="21" customFormat="1">
      <c r="B66" s="95"/>
      <c r="C66" s="55"/>
      <c r="D66" s="91"/>
      <c r="E66" s="91"/>
      <c r="F66" s="19" t="s">
        <v>47</v>
      </c>
      <c r="G66" s="53" t="s">
        <v>70</v>
      </c>
      <c r="H66" s="19" t="s">
        <v>49</v>
      </c>
      <c r="I66" s="53" t="s">
        <v>50</v>
      </c>
      <c r="J66" s="19" t="s">
        <v>51</v>
      </c>
      <c r="K66" s="53" t="s">
        <v>37</v>
      </c>
      <c r="L66" s="91"/>
      <c r="M66" s="19" t="s">
        <v>52</v>
      </c>
      <c r="N66" s="53" t="s">
        <v>53</v>
      </c>
    </row>
    <row r="67" spans="2:14" s="21" customFormat="1">
      <c r="B67" s="95"/>
      <c r="C67" s="55"/>
      <c r="D67" s="92"/>
      <c r="E67" s="92"/>
      <c r="F67" s="20" t="s">
        <v>54</v>
      </c>
      <c r="G67" s="54" t="s">
        <v>55</v>
      </c>
      <c r="H67" s="20" t="s">
        <v>56</v>
      </c>
      <c r="I67" s="54" t="s">
        <v>57</v>
      </c>
      <c r="J67" s="20" t="s">
        <v>58</v>
      </c>
      <c r="K67" s="54" t="s">
        <v>37</v>
      </c>
      <c r="L67" s="92"/>
      <c r="M67" s="20" t="s">
        <v>59</v>
      </c>
      <c r="N67" s="54" t="s">
        <v>53</v>
      </c>
    </row>
    <row r="68" spans="2:14" s="21" customFormat="1">
      <c r="B68" s="94">
        <v>11</v>
      </c>
      <c r="C68" s="50"/>
      <c r="D68" s="51" t="s">
        <v>71</v>
      </c>
      <c r="E68" s="93" t="s">
        <v>72</v>
      </c>
      <c r="F68" s="18" t="s">
        <v>22</v>
      </c>
      <c r="G68" s="52" t="s">
        <v>73</v>
      </c>
      <c r="H68" s="18" t="s">
        <v>24</v>
      </c>
      <c r="I68" s="52" t="s">
        <v>74</v>
      </c>
      <c r="J68" s="18" t="s">
        <v>26</v>
      </c>
      <c r="K68" s="52" t="s">
        <v>75</v>
      </c>
      <c r="L68" s="93" t="s">
        <v>76</v>
      </c>
      <c r="M68" s="18" t="s">
        <v>29</v>
      </c>
      <c r="N68" s="52" t="s">
        <v>53</v>
      </c>
    </row>
    <row r="69" spans="2:14" s="21" customFormat="1">
      <c r="B69" s="95"/>
      <c r="C69" s="55"/>
      <c r="D69" s="91" t="s">
        <v>77</v>
      </c>
      <c r="E69" s="91"/>
      <c r="F69" s="19" t="s">
        <v>32</v>
      </c>
      <c r="G69" s="53" t="s">
        <v>78</v>
      </c>
      <c r="H69" s="19" t="s">
        <v>34</v>
      </c>
      <c r="I69" s="53" t="s">
        <v>79</v>
      </c>
      <c r="J69" s="19" t="s">
        <v>36</v>
      </c>
      <c r="K69" s="53" t="s">
        <v>37</v>
      </c>
      <c r="L69" s="91"/>
      <c r="M69" s="19" t="s">
        <v>38</v>
      </c>
      <c r="N69" s="53" t="s">
        <v>53</v>
      </c>
    </row>
    <row r="70" spans="2:14" s="21" customFormat="1">
      <c r="B70" s="95"/>
      <c r="C70" s="55" t="s">
        <v>80</v>
      </c>
      <c r="D70" s="91"/>
      <c r="E70" s="91"/>
      <c r="F70" s="19" t="s">
        <v>40</v>
      </c>
      <c r="G70" s="53" t="s">
        <v>81</v>
      </c>
      <c r="H70" s="19" t="s">
        <v>42</v>
      </c>
      <c r="I70" s="53" t="s">
        <v>82</v>
      </c>
      <c r="J70" s="19" t="s">
        <v>44</v>
      </c>
      <c r="K70" s="53" t="s">
        <v>37</v>
      </c>
      <c r="L70" s="91"/>
      <c r="M70" s="19" t="s">
        <v>45</v>
      </c>
      <c r="N70" s="53" t="s">
        <v>53</v>
      </c>
    </row>
    <row r="71" spans="2:14" s="21" customFormat="1">
      <c r="B71" s="95"/>
      <c r="C71" s="55"/>
      <c r="D71" s="91"/>
      <c r="E71" s="91"/>
      <c r="F71" s="19" t="s">
        <v>47</v>
      </c>
      <c r="G71" s="53" t="s">
        <v>70</v>
      </c>
      <c r="H71" s="19" t="s">
        <v>49</v>
      </c>
      <c r="I71" s="53" t="s">
        <v>50</v>
      </c>
      <c r="J71" s="19" t="s">
        <v>51</v>
      </c>
      <c r="K71" s="53" t="s">
        <v>37</v>
      </c>
      <c r="L71" s="91"/>
      <c r="M71" s="19" t="s">
        <v>52</v>
      </c>
      <c r="N71" s="53" t="s">
        <v>53</v>
      </c>
    </row>
    <row r="72" spans="2:14" s="21" customFormat="1">
      <c r="B72" s="95"/>
      <c r="C72" s="55"/>
      <c r="D72" s="92"/>
      <c r="E72" s="92"/>
      <c r="F72" s="20" t="s">
        <v>54</v>
      </c>
      <c r="G72" s="54" t="s">
        <v>55</v>
      </c>
      <c r="H72" s="20" t="s">
        <v>56</v>
      </c>
      <c r="I72" s="54" t="s">
        <v>57</v>
      </c>
      <c r="J72" s="20" t="s">
        <v>58</v>
      </c>
      <c r="K72" s="54" t="s">
        <v>37</v>
      </c>
      <c r="L72" s="92"/>
      <c r="M72" s="20" t="s">
        <v>59</v>
      </c>
      <c r="N72" s="54" t="s">
        <v>53</v>
      </c>
    </row>
    <row r="73" spans="2:14" s="21" customFormat="1">
      <c r="B73" s="94">
        <v>12</v>
      </c>
      <c r="C73" s="50"/>
      <c r="D73" s="51" t="s">
        <v>71</v>
      </c>
      <c r="E73" s="93" t="s">
        <v>72</v>
      </c>
      <c r="F73" s="18" t="s">
        <v>22</v>
      </c>
      <c r="G73" s="52" t="s">
        <v>73</v>
      </c>
      <c r="H73" s="18" t="s">
        <v>24</v>
      </c>
      <c r="I73" s="52" t="s">
        <v>74</v>
      </c>
      <c r="J73" s="18" t="s">
        <v>26</v>
      </c>
      <c r="K73" s="52" t="s">
        <v>75</v>
      </c>
      <c r="L73" s="93" t="s">
        <v>76</v>
      </c>
      <c r="M73" s="18" t="s">
        <v>29</v>
      </c>
      <c r="N73" s="52" t="s">
        <v>53</v>
      </c>
    </row>
    <row r="74" spans="2:14" s="21" customFormat="1">
      <c r="B74" s="95"/>
      <c r="C74" s="55"/>
      <c r="D74" s="91" t="s">
        <v>77</v>
      </c>
      <c r="E74" s="91"/>
      <c r="F74" s="19" t="s">
        <v>32</v>
      </c>
      <c r="G74" s="53" t="s">
        <v>78</v>
      </c>
      <c r="H74" s="19" t="s">
        <v>34</v>
      </c>
      <c r="I74" s="53" t="s">
        <v>79</v>
      </c>
      <c r="J74" s="19" t="s">
        <v>36</v>
      </c>
      <c r="K74" s="53" t="s">
        <v>37</v>
      </c>
      <c r="L74" s="91"/>
      <c r="M74" s="19" t="s">
        <v>38</v>
      </c>
      <c r="N74" s="53" t="s">
        <v>53</v>
      </c>
    </row>
    <row r="75" spans="2:14" s="21" customFormat="1">
      <c r="B75" s="95"/>
      <c r="C75" s="55" t="s">
        <v>80</v>
      </c>
      <c r="D75" s="91"/>
      <c r="E75" s="91"/>
      <c r="F75" s="19" t="s">
        <v>40</v>
      </c>
      <c r="G75" s="53" t="s">
        <v>81</v>
      </c>
      <c r="H75" s="19" t="s">
        <v>42</v>
      </c>
      <c r="I75" s="53" t="s">
        <v>82</v>
      </c>
      <c r="J75" s="19" t="s">
        <v>44</v>
      </c>
      <c r="K75" s="53" t="s">
        <v>37</v>
      </c>
      <c r="L75" s="91"/>
      <c r="M75" s="19" t="s">
        <v>45</v>
      </c>
      <c r="N75" s="53" t="s">
        <v>53</v>
      </c>
    </row>
    <row r="76" spans="2:14" s="21" customFormat="1">
      <c r="B76" s="95"/>
      <c r="C76" s="55"/>
      <c r="D76" s="91"/>
      <c r="E76" s="91"/>
      <c r="F76" s="19" t="s">
        <v>47</v>
      </c>
      <c r="G76" s="53" t="s">
        <v>70</v>
      </c>
      <c r="H76" s="19" t="s">
        <v>49</v>
      </c>
      <c r="I76" s="53" t="s">
        <v>50</v>
      </c>
      <c r="J76" s="19" t="s">
        <v>51</v>
      </c>
      <c r="K76" s="53" t="s">
        <v>37</v>
      </c>
      <c r="L76" s="91"/>
      <c r="M76" s="19" t="s">
        <v>52</v>
      </c>
      <c r="N76" s="53" t="s">
        <v>53</v>
      </c>
    </row>
    <row r="77" spans="2:14" s="21" customFormat="1">
      <c r="B77" s="95"/>
      <c r="C77" s="55"/>
      <c r="D77" s="92"/>
      <c r="E77" s="92"/>
      <c r="F77" s="20" t="s">
        <v>54</v>
      </c>
      <c r="G77" s="54" t="s">
        <v>55</v>
      </c>
      <c r="H77" s="20" t="s">
        <v>56</v>
      </c>
      <c r="I77" s="54" t="s">
        <v>57</v>
      </c>
      <c r="J77" s="20" t="s">
        <v>58</v>
      </c>
      <c r="K77" s="54" t="s">
        <v>37</v>
      </c>
      <c r="L77" s="92"/>
      <c r="M77" s="20" t="s">
        <v>59</v>
      </c>
      <c r="N77" s="54" t="s">
        <v>53</v>
      </c>
    </row>
    <row r="78" spans="2:14" s="21" customFormat="1">
      <c r="B78" s="94">
        <v>13</v>
      </c>
      <c r="C78" s="50"/>
      <c r="D78" s="51" t="s">
        <v>71</v>
      </c>
      <c r="E78" s="93" t="s">
        <v>72</v>
      </c>
      <c r="F78" s="18" t="s">
        <v>22</v>
      </c>
      <c r="G78" s="52" t="s">
        <v>73</v>
      </c>
      <c r="H78" s="18" t="s">
        <v>24</v>
      </c>
      <c r="I78" s="52" t="s">
        <v>74</v>
      </c>
      <c r="J78" s="18" t="s">
        <v>26</v>
      </c>
      <c r="K78" s="52" t="s">
        <v>75</v>
      </c>
      <c r="L78" s="93" t="s">
        <v>76</v>
      </c>
      <c r="M78" s="18" t="s">
        <v>29</v>
      </c>
      <c r="N78" s="52" t="s">
        <v>53</v>
      </c>
    </row>
    <row r="79" spans="2:14" s="21" customFormat="1">
      <c r="B79" s="95"/>
      <c r="C79" s="55"/>
      <c r="D79" s="91" t="s">
        <v>77</v>
      </c>
      <c r="E79" s="91"/>
      <c r="F79" s="19" t="s">
        <v>32</v>
      </c>
      <c r="G79" s="53" t="s">
        <v>78</v>
      </c>
      <c r="H79" s="19" t="s">
        <v>34</v>
      </c>
      <c r="I79" s="53" t="s">
        <v>79</v>
      </c>
      <c r="J79" s="19" t="s">
        <v>36</v>
      </c>
      <c r="K79" s="53" t="s">
        <v>37</v>
      </c>
      <c r="L79" s="91"/>
      <c r="M79" s="19" t="s">
        <v>38</v>
      </c>
      <c r="N79" s="53" t="s">
        <v>53</v>
      </c>
    </row>
    <row r="80" spans="2:14" s="21" customFormat="1">
      <c r="B80" s="95"/>
      <c r="C80" s="55" t="s">
        <v>80</v>
      </c>
      <c r="D80" s="91"/>
      <c r="E80" s="91"/>
      <c r="F80" s="19" t="s">
        <v>40</v>
      </c>
      <c r="G80" s="53" t="s">
        <v>81</v>
      </c>
      <c r="H80" s="19" t="s">
        <v>42</v>
      </c>
      <c r="I80" s="53" t="s">
        <v>82</v>
      </c>
      <c r="J80" s="19" t="s">
        <v>44</v>
      </c>
      <c r="K80" s="53" t="s">
        <v>37</v>
      </c>
      <c r="L80" s="91"/>
      <c r="M80" s="19" t="s">
        <v>45</v>
      </c>
      <c r="N80" s="53" t="s">
        <v>53</v>
      </c>
    </row>
    <row r="81" spans="2:14" s="21" customFormat="1">
      <c r="B81" s="95"/>
      <c r="C81" s="55"/>
      <c r="D81" s="91"/>
      <c r="E81" s="91"/>
      <c r="F81" s="19" t="s">
        <v>47</v>
      </c>
      <c r="G81" s="53" t="s">
        <v>70</v>
      </c>
      <c r="H81" s="19" t="s">
        <v>49</v>
      </c>
      <c r="I81" s="53" t="s">
        <v>50</v>
      </c>
      <c r="J81" s="19" t="s">
        <v>51</v>
      </c>
      <c r="K81" s="53" t="s">
        <v>37</v>
      </c>
      <c r="L81" s="91"/>
      <c r="M81" s="19" t="s">
        <v>52</v>
      </c>
      <c r="N81" s="53" t="s">
        <v>53</v>
      </c>
    </row>
    <row r="82" spans="2:14" s="21" customFormat="1">
      <c r="B82" s="95"/>
      <c r="C82" s="55"/>
      <c r="D82" s="92"/>
      <c r="E82" s="92"/>
      <c r="F82" s="20" t="s">
        <v>54</v>
      </c>
      <c r="G82" s="54" t="s">
        <v>55</v>
      </c>
      <c r="H82" s="20" t="s">
        <v>56</v>
      </c>
      <c r="I82" s="54" t="s">
        <v>57</v>
      </c>
      <c r="J82" s="20" t="s">
        <v>58</v>
      </c>
      <c r="K82" s="54" t="s">
        <v>37</v>
      </c>
      <c r="L82" s="92"/>
      <c r="M82" s="20" t="s">
        <v>59</v>
      </c>
      <c r="N82" s="54" t="s">
        <v>53</v>
      </c>
    </row>
    <row r="83" spans="2:14" s="21" customFormat="1">
      <c r="B83" s="94">
        <v>14</v>
      </c>
      <c r="C83" s="50"/>
      <c r="D83" s="51" t="s">
        <v>71</v>
      </c>
      <c r="E83" s="93" t="s">
        <v>72</v>
      </c>
      <c r="F83" s="18" t="s">
        <v>22</v>
      </c>
      <c r="G83" s="52" t="s">
        <v>73</v>
      </c>
      <c r="H83" s="18" t="s">
        <v>24</v>
      </c>
      <c r="I83" s="52" t="s">
        <v>74</v>
      </c>
      <c r="J83" s="18" t="s">
        <v>26</v>
      </c>
      <c r="K83" s="52" t="s">
        <v>75</v>
      </c>
      <c r="L83" s="93" t="s">
        <v>76</v>
      </c>
      <c r="M83" s="18" t="s">
        <v>29</v>
      </c>
      <c r="N83" s="52" t="s">
        <v>53</v>
      </c>
    </row>
    <row r="84" spans="2:14" s="21" customFormat="1">
      <c r="B84" s="95"/>
      <c r="C84" s="55"/>
      <c r="D84" s="91" t="s">
        <v>77</v>
      </c>
      <c r="E84" s="91"/>
      <c r="F84" s="19" t="s">
        <v>32</v>
      </c>
      <c r="G84" s="53" t="s">
        <v>78</v>
      </c>
      <c r="H84" s="19" t="s">
        <v>34</v>
      </c>
      <c r="I84" s="53" t="s">
        <v>79</v>
      </c>
      <c r="J84" s="19" t="s">
        <v>36</v>
      </c>
      <c r="K84" s="53" t="s">
        <v>37</v>
      </c>
      <c r="L84" s="91"/>
      <c r="M84" s="19" t="s">
        <v>38</v>
      </c>
      <c r="N84" s="53" t="s">
        <v>53</v>
      </c>
    </row>
    <row r="85" spans="2:14" s="21" customFormat="1">
      <c r="B85" s="95"/>
      <c r="C85" s="55" t="s">
        <v>80</v>
      </c>
      <c r="D85" s="91"/>
      <c r="E85" s="91"/>
      <c r="F85" s="19" t="s">
        <v>40</v>
      </c>
      <c r="G85" s="53" t="s">
        <v>81</v>
      </c>
      <c r="H85" s="19" t="s">
        <v>42</v>
      </c>
      <c r="I85" s="53" t="s">
        <v>82</v>
      </c>
      <c r="J85" s="19" t="s">
        <v>44</v>
      </c>
      <c r="K85" s="53" t="s">
        <v>37</v>
      </c>
      <c r="L85" s="91"/>
      <c r="M85" s="19" t="s">
        <v>45</v>
      </c>
      <c r="N85" s="53" t="s">
        <v>53</v>
      </c>
    </row>
    <row r="86" spans="2:14" s="21" customFormat="1">
      <c r="B86" s="95"/>
      <c r="C86" s="55"/>
      <c r="D86" s="91"/>
      <c r="E86" s="91"/>
      <c r="F86" s="19" t="s">
        <v>47</v>
      </c>
      <c r="G86" s="53" t="s">
        <v>70</v>
      </c>
      <c r="H86" s="19" t="s">
        <v>49</v>
      </c>
      <c r="I86" s="53" t="s">
        <v>50</v>
      </c>
      <c r="J86" s="19" t="s">
        <v>51</v>
      </c>
      <c r="K86" s="53" t="s">
        <v>37</v>
      </c>
      <c r="L86" s="91"/>
      <c r="M86" s="19" t="s">
        <v>52</v>
      </c>
      <c r="N86" s="53" t="s">
        <v>53</v>
      </c>
    </row>
    <row r="87" spans="2:14" s="21" customFormat="1">
      <c r="B87" s="95"/>
      <c r="C87" s="55"/>
      <c r="D87" s="92"/>
      <c r="E87" s="92"/>
      <c r="F87" s="20" t="s">
        <v>54</v>
      </c>
      <c r="G87" s="54" t="s">
        <v>55</v>
      </c>
      <c r="H87" s="20" t="s">
        <v>56</v>
      </c>
      <c r="I87" s="54" t="s">
        <v>57</v>
      </c>
      <c r="J87" s="20" t="s">
        <v>58</v>
      </c>
      <c r="K87" s="54" t="s">
        <v>37</v>
      </c>
      <c r="L87" s="92"/>
      <c r="M87" s="20" t="s">
        <v>59</v>
      </c>
      <c r="N87" s="54" t="s">
        <v>53</v>
      </c>
    </row>
    <row r="88" spans="2:14" s="21" customFormat="1">
      <c r="B88" s="94">
        <v>15</v>
      </c>
      <c r="C88" s="50"/>
      <c r="D88" s="51" t="s">
        <v>71</v>
      </c>
      <c r="E88" s="93" t="s">
        <v>72</v>
      </c>
      <c r="F88" s="18" t="s">
        <v>22</v>
      </c>
      <c r="G88" s="52" t="s">
        <v>73</v>
      </c>
      <c r="H88" s="18" t="s">
        <v>24</v>
      </c>
      <c r="I88" s="52" t="s">
        <v>74</v>
      </c>
      <c r="J88" s="18" t="s">
        <v>26</v>
      </c>
      <c r="K88" s="52" t="s">
        <v>75</v>
      </c>
      <c r="L88" s="93" t="s">
        <v>76</v>
      </c>
      <c r="M88" s="18" t="s">
        <v>29</v>
      </c>
      <c r="N88" s="52" t="s">
        <v>53</v>
      </c>
    </row>
    <row r="89" spans="2:14" s="21" customFormat="1">
      <c r="B89" s="95"/>
      <c r="C89" s="55"/>
      <c r="D89" s="91" t="s">
        <v>77</v>
      </c>
      <c r="E89" s="91"/>
      <c r="F89" s="19" t="s">
        <v>32</v>
      </c>
      <c r="G89" s="53" t="s">
        <v>78</v>
      </c>
      <c r="H89" s="19" t="s">
        <v>34</v>
      </c>
      <c r="I89" s="53" t="s">
        <v>79</v>
      </c>
      <c r="J89" s="19" t="s">
        <v>36</v>
      </c>
      <c r="K89" s="53" t="s">
        <v>37</v>
      </c>
      <c r="L89" s="91"/>
      <c r="M89" s="19" t="s">
        <v>38</v>
      </c>
      <c r="N89" s="53" t="s">
        <v>53</v>
      </c>
    </row>
    <row r="90" spans="2:14" s="21" customFormat="1">
      <c r="B90" s="95"/>
      <c r="C90" s="55" t="s">
        <v>80</v>
      </c>
      <c r="D90" s="91"/>
      <c r="E90" s="91"/>
      <c r="F90" s="19" t="s">
        <v>40</v>
      </c>
      <c r="G90" s="53" t="s">
        <v>81</v>
      </c>
      <c r="H90" s="19" t="s">
        <v>42</v>
      </c>
      <c r="I90" s="53" t="s">
        <v>82</v>
      </c>
      <c r="J90" s="19" t="s">
        <v>44</v>
      </c>
      <c r="K90" s="53" t="s">
        <v>37</v>
      </c>
      <c r="L90" s="91"/>
      <c r="M90" s="19" t="s">
        <v>45</v>
      </c>
      <c r="N90" s="53" t="s">
        <v>53</v>
      </c>
    </row>
    <row r="91" spans="2:14" s="21" customFormat="1">
      <c r="B91" s="95"/>
      <c r="C91" s="55"/>
      <c r="D91" s="91"/>
      <c r="E91" s="91"/>
      <c r="F91" s="19" t="s">
        <v>47</v>
      </c>
      <c r="G91" s="53" t="s">
        <v>70</v>
      </c>
      <c r="H91" s="19" t="s">
        <v>49</v>
      </c>
      <c r="I91" s="53" t="s">
        <v>50</v>
      </c>
      <c r="J91" s="19" t="s">
        <v>51</v>
      </c>
      <c r="K91" s="53" t="s">
        <v>37</v>
      </c>
      <c r="L91" s="91"/>
      <c r="M91" s="19" t="s">
        <v>52</v>
      </c>
      <c r="N91" s="53" t="s">
        <v>53</v>
      </c>
    </row>
    <row r="92" spans="2:14" s="21" customFormat="1">
      <c r="B92" s="95"/>
      <c r="C92" s="55"/>
      <c r="D92" s="92"/>
      <c r="E92" s="92"/>
      <c r="F92" s="20" t="s">
        <v>54</v>
      </c>
      <c r="G92" s="54" t="s">
        <v>55</v>
      </c>
      <c r="H92" s="20" t="s">
        <v>56</v>
      </c>
      <c r="I92" s="54" t="s">
        <v>57</v>
      </c>
      <c r="J92" s="20" t="s">
        <v>58</v>
      </c>
      <c r="K92" s="54" t="s">
        <v>37</v>
      </c>
      <c r="L92" s="92"/>
      <c r="M92" s="20" t="s">
        <v>59</v>
      </c>
      <c r="N92" s="54" t="s">
        <v>53</v>
      </c>
    </row>
    <row r="93" spans="2:14" s="21" customFormat="1">
      <c r="B93" s="94">
        <v>16</v>
      </c>
      <c r="C93" s="50"/>
      <c r="D93" s="51" t="s">
        <v>71</v>
      </c>
      <c r="E93" s="93" t="s">
        <v>72</v>
      </c>
      <c r="F93" s="18" t="s">
        <v>22</v>
      </c>
      <c r="G93" s="52" t="s">
        <v>73</v>
      </c>
      <c r="H93" s="18" t="s">
        <v>24</v>
      </c>
      <c r="I93" s="52" t="s">
        <v>74</v>
      </c>
      <c r="J93" s="18" t="s">
        <v>26</v>
      </c>
      <c r="K93" s="52" t="s">
        <v>75</v>
      </c>
      <c r="L93" s="93" t="s">
        <v>76</v>
      </c>
      <c r="M93" s="18" t="s">
        <v>29</v>
      </c>
      <c r="N93" s="52" t="s">
        <v>53</v>
      </c>
    </row>
    <row r="94" spans="2:14" s="21" customFormat="1">
      <c r="B94" s="95"/>
      <c r="C94" s="55"/>
      <c r="D94" s="91" t="s">
        <v>77</v>
      </c>
      <c r="E94" s="91"/>
      <c r="F94" s="19" t="s">
        <v>32</v>
      </c>
      <c r="G94" s="53" t="s">
        <v>78</v>
      </c>
      <c r="H94" s="19" t="s">
        <v>34</v>
      </c>
      <c r="I94" s="53" t="s">
        <v>79</v>
      </c>
      <c r="J94" s="19" t="s">
        <v>36</v>
      </c>
      <c r="K94" s="53" t="s">
        <v>37</v>
      </c>
      <c r="L94" s="91"/>
      <c r="M94" s="19" t="s">
        <v>38</v>
      </c>
      <c r="N94" s="53" t="s">
        <v>53</v>
      </c>
    </row>
    <row r="95" spans="2:14" s="21" customFormat="1">
      <c r="B95" s="95"/>
      <c r="C95" s="55" t="s">
        <v>80</v>
      </c>
      <c r="D95" s="91"/>
      <c r="E95" s="91"/>
      <c r="F95" s="19" t="s">
        <v>40</v>
      </c>
      <c r="G95" s="53" t="s">
        <v>81</v>
      </c>
      <c r="H95" s="19" t="s">
        <v>42</v>
      </c>
      <c r="I95" s="53" t="s">
        <v>82</v>
      </c>
      <c r="J95" s="19" t="s">
        <v>44</v>
      </c>
      <c r="K95" s="53" t="s">
        <v>37</v>
      </c>
      <c r="L95" s="91"/>
      <c r="M95" s="19" t="s">
        <v>45</v>
      </c>
      <c r="N95" s="53" t="s">
        <v>53</v>
      </c>
    </row>
    <row r="96" spans="2:14" s="21" customFormat="1">
      <c r="B96" s="95"/>
      <c r="C96" s="55"/>
      <c r="D96" s="91"/>
      <c r="E96" s="91"/>
      <c r="F96" s="19" t="s">
        <v>47</v>
      </c>
      <c r="G96" s="53" t="s">
        <v>70</v>
      </c>
      <c r="H96" s="19" t="s">
        <v>49</v>
      </c>
      <c r="I96" s="53" t="s">
        <v>50</v>
      </c>
      <c r="J96" s="19" t="s">
        <v>51</v>
      </c>
      <c r="K96" s="53" t="s">
        <v>37</v>
      </c>
      <c r="L96" s="91"/>
      <c r="M96" s="19" t="s">
        <v>52</v>
      </c>
      <c r="N96" s="53" t="s">
        <v>53</v>
      </c>
    </row>
    <row r="97" spans="2:14" s="21" customFormat="1">
      <c r="B97" s="95"/>
      <c r="C97" s="55"/>
      <c r="D97" s="92"/>
      <c r="E97" s="92"/>
      <c r="F97" s="20" t="s">
        <v>54</v>
      </c>
      <c r="G97" s="54" t="s">
        <v>55</v>
      </c>
      <c r="H97" s="20" t="s">
        <v>56</v>
      </c>
      <c r="I97" s="54" t="s">
        <v>57</v>
      </c>
      <c r="J97" s="20" t="s">
        <v>58</v>
      </c>
      <c r="K97" s="54" t="s">
        <v>37</v>
      </c>
      <c r="L97" s="92"/>
      <c r="M97" s="20" t="s">
        <v>59</v>
      </c>
      <c r="N97" s="54" t="s">
        <v>53</v>
      </c>
    </row>
    <row r="98" spans="2:14" s="21" customFormat="1">
      <c r="B98" s="94">
        <v>17</v>
      </c>
      <c r="C98" s="50"/>
      <c r="D98" s="51" t="s">
        <v>71</v>
      </c>
      <c r="E98" s="93" t="s">
        <v>72</v>
      </c>
      <c r="F98" s="18" t="s">
        <v>22</v>
      </c>
      <c r="G98" s="52" t="s">
        <v>73</v>
      </c>
      <c r="H98" s="18" t="s">
        <v>24</v>
      </c>
      <c r="I98" s="52" t="s">
        <v>74</v>
      </c>
      <c r="J98" s="18" t="s">
        <v>26</v>
      </c>
      <c r="K98" s="52" t="s">
        <v>75</v>
      </c>
      <c r="L98" s="93" t="s">
        <v>76</v>
      </c>
      <c r="M98" s="18" t="s">
        <v>29</v>
      </c>
      <c r="N98" s="52" t="s">
        <v>53</v>
      </c>
    </row>
    <row r="99" spans="2:14" s="21" customFormat="1">
      <c r="B99" s="95"/>
      <c r="C99" s="55"/>
      <c r="D99" s="91" t="s">
        <v>77</v>
      </c>
      <c r="E99" s="91"/>
      <c r="F99" s="19" t="s">
        <v>32</v>
      </c>
      <c r="G99" s="53" t="s">
        <v>78</v>
      </c>
      <c r="H99" s="19" t="s">
        <v>34</v>
      </c>
      <c r="I99" s="53" t="s">
        <v>79</v>
      </c>
      <c r="J99" s="19" t="s">
        <v>36</v>
      </c>
      <c r="K99" s="53" t="s">
        <v>37</v>
      </c>
      <c r="L99" s="91"/>
      <c r="M99" s="19" t="s">
        <v>38</v>
      </c>
      <c r="N99" s="53" t="s">
        <v>53</v>
      </c>
    </row>
    <row r="100" spans="2:14" s="21" customFormat="1">
      <c r="B100" s="95"/>
      <c r="C100" s="55" t="s">
        <v>80</v>
      </c>
      <c r="D100" s="91"/>
      <c r="E100" s="91"/>
      <c r="F100" s="19" t="s">
        <v>40</v>
      </c>
      <c r="G100" s="53" t="s">
        <v>81</v>
      </c>
      <c r="H100" s="19" t="s">
        <v>42</v>
      </c>
      <c r="I100" s="53" t="s">
        <v>82</v>
      </c>
      <c r="J100" s="19" t="s">
        <v>44</v>
      </c>
      <c r="K100" s="53" t="s">
        <v>37</v>
      </c>
      <c r="L100" s="91"/>
      <c r="M100" s="19" t="s">
        <v>45</v>
      </c>
      <c r="N100" s="53" t="s">
        <v>53</v>
      </c>
    </row>
    <row r="101" spans="2:14" s="21" customFormat="1">
      <c r="B101" s="95"/>
      <c r="C101" s="55"/>
      <c r="D101" s="91"/>
      <c r="E101" s="91"/>
      <c r="F101" s="19" t="s">
        <v>47</v>
      </c>
      <c r="G101" s="53" t="s">
        <v>70</v>
      </c>
      <c r="H101" s="19" t="s">
        <v>49</v>
      </c>
      <c r="I101" s="53" t="s">
        <v>50</v>
      </c>
      <c r="J101" s="19" t="s">
        <v>51</v>
      </c>
      <c r="K101" s="53" t="s">
        <v>37</v>
      </c>
      <c r="L101" s="91"/>
      <c r="M101" s="19" t="s">
        <v>52</v>
      </c>
      <c r="N101" s="53" t="s">
        <v>53</v>
      </c>
    </row>
    <row r="102" spans="2:14" s="21" customFormat="1">
      <c r="B102" s="95"/>
      <c r="C102" s="55"/>
      <c r="D102" s="92"/>
      <c r="E102" s="92"/>
      <c r="F102" s="20" t="s">
        <v>54</v>
      </c>
      <c r="G102" s="54" t="s">
        <v>55</v>
      </c>
      <c r="H102" s="20" t="s">
        <v>56</v>
      </c>
      <c r="I102" s="54" t="s">
        <v>57</v>
      </c>
      <c r="J102" s="20" t="s">
        <v>58</v>
      </c>
      <c r="K102" s="54" t="s">
        <v>37</v>
      </c>
      <c r="L102" s="92"/>
      <c r="M102" s="20" t="s">
        <v>59</v>
      </c>
      <c r="N102" s="54" t="s">
        <v>53</v>
      </c>
    </row>
    <row r="103" spans="2:14" s="21" customFormat="1">
      <c r="B103" s="94">
        <v>18</v>
      </c>
      <c r="C103" s="50"/>
      <c r="D103" s="51" t="s">
        <v>71</v>
      </c>
      <c r="E103" s="93" t="s">
        <v>72</v>
      </c>
      <c r="F103" s="18" t="s">
        <v>22</v>
      </c>
      <c r="G103" s="52" t="s">
        <v>73</v>
      </c>
      <c r="H103" s="18" t="s">
        <v>24</v>
      </c>
      <c r="I103" s="52" t="s">
        <v>74</v>
      </c>
      <c r="J103" s="18" t="s">
        <v>26</v>
      </c>
      <c r="K103" s="52" t="s">
        <v>75</v>
      </c>
      <c r="L103" s="93" t="s">
        <v>76</v>
      </c>
      <c r="M103" s="18" t="s">
        <v>29</v>
      </c>
      <c r="N103" s="52" t="s">
        <v>53</v>
      </c>
    </row>
    <row r="104" spans="2:14" s="21" customFormat="1">
      <c r="B104" s="95"/>
      <c r="C104" s="55"/>
      <c r="D104" s="91" t="s">
        <v>77</v>
      </c>
      <c r="E104" s="91"/>
      <c r="F104" s="19" t="s">
        <v>32</v>
      </c>
      <c r="G104" s="53" t="s">
        <v>78</v>
      </c>
      <c r="H104" s="19" t="s">
        <v>34</v>
      </c>
      <c r="I104" s="53" t="s">
        <v>79</v>
      </c>
      <c r="J104" s="19" t="s">
        <v>36</v>
      </c>
      <c r="K104" s="53" t="s">
        <v>37</v>
      </c>
      <c r="L104" s="91"/>
      <c r="M104" s="19" t="s">
        <v>38</v>
      </c>
      <c r="N104" s="53" t="s">
        <v>53</v>
      </c>
    </row>
    <row r="105" spans="2:14" s="21" customFormat="1">
      <c r="B105" s="95"/>
      <c r="C105" s="55" t="s">
        <v>80</v>
      </c>
      <c r="D105" s="91"/>
      <c r="E105" s="91"/>
      <c r="F105" s="19" t="s">
        <v>40</v>
      </c>
      <c r="G105" s="53" t="s">
        <v>81</v>
      </c>
      <c r="H105" s="19" t="s">
        <v>42</v>
      </c>
      <c r="I105" s="53" t="s">
        <v>82</v>
      </c>
      <c r="J105" s="19" t="s">
        <v>44</v>
      </c>
      <c r="K105" s="53" t="s">
        <v>37</v>
      </c>
      <c r="L105" s="91"/>
      <c r="M105" s="19" t="s">
        <v>45</v>
      </c>
      <c r="N105" s="53" t="s">
        <v>53</v>
      </c>
    </row>
    <row r="106" spans="2:14" s="21" customFormat="1">
      <c r="B106" s="95"/>
      <c r="C106" s="55"/>
      <c r="D106" s="91"/>
      <c r="E106" s="91"/>
      <c r="F106" s="19" t="s">
        <v>47</v>
      </c>
      <c r="G106" s="53" t="s">
        <v>70</v>
      </c>
      <c r="H106" s="19" t="s">
        <v>49</v>
      </c>
      <c r="I106" s="53" t="s">
        <v>50</v>
      </c>
      <c r="J106" s="19" t="s">
        <v>51</v>
      </c>
      <c r="K106" s="53" t="s">
        <v>37</v>
      </c>
      <c r="L106" s="91"/>
      <c r="M106" s="19" t="s">
        <v>52</v>
      </c>
      <c r="N106" s="53" t="s">
        <v>53</v>
      </c>
    </row>
    <row r="107" spans="2:14" s="21" customFormat="1">
      <c r="B107" s="95"/>
      <c r="C107" s="55"/>
      <c r="D107" s="92"/>
      <c r="E107" s="92"/>
      <c r="F107" s="20" t="s">
        <v>54</v>
      </c>
      <c r="G107" s="54" t="s">
        <v>55</v>
      </c>
      <c r="H107" s="20" t="s">
        <v>56</v>
      </c>
      <c r="I107" s="54" t="s">
        <v>57</v>
      </c>
      <c r="J107" s="20" t="s">
        <v>58</v>
      </c>
      <c r="K107" s="54" t="s">
        <v>37</v>
      </c>
      <c r="L107" s="92"/>
      <c r="M107" s="20" t="s">
        <v>59</v>
      </c>
      <c r="N107" s="54" t="s">
        <v>53</v>
      </c>
    </row>
    <row r="108" spans="2:14" s="21" customFormat="1">
      <c r="B108" s="94">
        <v>19</v>
      </c>
      <c r="C108" s="50"/>
      <c r="D108" s="51" t="s">
        <v>71</v>
      </c>
      <c r="E108" s="93" t="s">
        <v>72</v>
      </c>
      <c r="F108" s="18" t="s">
        <v>22</v>
      </c>
      <c r="G108" s="52" t="s">
        <v>73</v>
      </c>
      <c r="H108" s="18" t="s">
        <v>24</v>
      </c>
      <c r="I108" s="52" t="s">
        <v>74</v>
      </c>
      <c r="J108" s="18" t="s">
        <v>26</v>
      </c>
      <c r="K108" s="52" t="s">
        <v>75</v>
      </c>
      <c r="L108" s="93" t="s">
        <v>76</v>
      </c>
      <c r="M108" s="18" t="s">
        <v>29</v>
      </c>
      <c r="N108" s="52" t="s">
        <v>53</v>
      </c>
    </row>
    <row r="109" spans="2:14" s="21" customFormat="1">
      <c r="B109" s="95"/>
      <c r="C109" s="55"/>
      <c r="D109" s="91" t="s">
        <v>77</v>
      </c>
      <c r="E109" s="91"/>
      <c r="F109" s="19" t="s">
        <v>32</v>
      </c>
      <c r="G109" s="53" t="s">
        <v>78</v>
      </c>
      <c r="H109" s="19" t="s">
        <v>34</v>
      </c>
      <c r="I109" s="53" t="s">
        <v>79</v>
      </c>
      <c r="J109" s="19" t="s">
        <v>36</v>
      </c>
      <c r="K109" s="53" t="s">
        <v>37</v>
      </c>
      <c r="L109" s="91"/>
      <c r="M109" s="19" t="s">
        <v>38</v>
      </c>
      <c r="N109" s="53" t="s">
        <v>53</v>
      </c>
    </row>
    <row r="110" spans="2:14" s="21" customFormat="1">
      <c r="B110" s="95"/>
      <c r="C110" s="55" t="s">
        <v>80</v>
      </c>
      <c r="D110" s="91"/>
      <c r="E110" s="91"/>
      <c r="F110" s="19" t="s">
        <v>40</v>
      </c>
      <c r="G110" s="53" t="s">
        <v>81</v>
      </c>
      <c r="H110" s="19" t="s">
        <v>42</v>
      </c>
      <c r="I110" s="53" t="s">
        <v>82</v>
      </c>
      <c r="J110" s="19" t="s">
        <v>44</v>
      </c>
      <c r="K110" s="53" t="s">
        <v>37</v>
      </c>
      <c r="L110" s="91"/>
      <c r="M110" s="19" t="s">
        <v>45</v>
      </c>
      <c r="N110" s="53" t="s">
        <v>53</v>
      </c>
    </row>
    <row r="111" spans="2:14" s="21" customFormat="1">
      <c r="B111" s="95"/>
      <c r="C111" s="55"/>
      <c r="D111" s="91"/>
      <c r="E111" s="91"/>
      <c r="F111" s="19" t="s">
        <v>47</v>
      </c>
      <c r="G111" s="53" t="s">
        <v>70</v>
      </c>
      <c r="H111" s="19" t="s">
        <v>49</v>
      </c>
      <c r="I111" s="53" t="s">
        <v>50</v>
      </c>
      <c r="J111" s="19" t="s">
        <v>51</v>
      </c>
      <c r="K111" s="53" t="s">
        <v>37</v>
      </c>
      <c r="L111" s="91"/>
      <c r="M111" s="19" t="s">
        <v>52</v>
      </c>
      <c r="N111" s="53" t="s">
        <v>53</v>
      </c>
    </row>
    <row r="112" spans="2:14" s="21" customFormat="1">
      <c r="B112" s="95"/>
      <c r="C112" s="55"/>
      <c r="D112" s="92"/>
      <c r="E112" s="92"/>
      <c r="F112" s="20" t="s">
        <v>54</v>
      </c>
      <c r="G112" s="54" t="s">
        <v>55</v>
      </c>
      <c r="H112" s="20" t="s">
        <v>56</v>
      </c>
      <c r="I112" s="54" t="s">
        <v>57</v>
      </c>
      <c r="J112" s="20" t="s">
        <v>58</v>
      </c>
      <c r="K112" s="54" t="s">
        <v>37</v>
      </c>
      <c r="L112" s="92"/>
      <c r="M112" s="20" t="s">
        <v>59</v>
      </c>
      <c r="N112" s="54" t="s">
        <v>53</v>
      </c>
    </row>
    <row r="113" spans="2:14" s="21" customFormat="1">
      <c r="B113" s="94">
        <v>20</v>
      </c>
      <c r="C113" s="50"/>
      <c r="D113" s="51" t="s">
        <v>71</v>
      </c>
      <c r="E113" s="93" t="s">
        <v>72</v>
      </c>
      <c r="F113" s="18" t="s">
        <v>22</v>
      </c>
      <c r="G113" s="52" t="s">
        <v>73</v>
      </c>
      <c r="H113" s="18" t="s">
        <v>24</v>
      </c>
      <c r="I113" s="52" t="s">
        <v>74</v>
      </c>
      <c r="J113" s="18" t="s">
        <v>26</v>
      </c>
      <c r="K113" s="52" t="s">
        <v>75</v>
      </c>
      <c r="L113" s="93" t="s">
        <v>76</v>
      </c>
      <c r="M113" s="18" t="s">
        <v>29</v>
      </c>
      <c r="N113" s="52" t="s">
        <v>53</v>
      </c>
    </row>
    <row r="114" spans="2:14" s="21" customFormat="1">
      <c r="B114" s="95"/>
      <c r="C114" s="55"/>
      <c r="D114" s="91" t="s">
        <v>77</v>
      </c>
      <c r="E114" s="91"/>
      <c r="F114" s="19" t="s">
        <v>32</v>
      </c>
      <c r="G114" s="53" t="s">
        <v>78</v>
      </c>
      <c r="H114" s="19" t="s">
        <v>34</v>
      </c>
      <c r="I114" s="53" t="s">
        <v>79</v>
      </c>
      <c r="J114" s="19" t="s">
        <v>36</v>
      </c>
      <c r="K114" s="53" t="s">
        <v>37</v>
      </c>
      <c r="L114" s="91"/>
      <c r="M114" s="19" t="s">
        <v>38</v>
      </c>
      <c r="N114" s="53" t="s">
        <v>53</v>
      </c>
    </row>
    <row r="115" spans="2:14" s="21" customFormat="1">
      <c r="B115" s="95"/>
      <c r="C115" s="55" t="s">
        <v>80</v>
      </c>
      <c r="D115" s="91"/>
      <c r="E115" s="91"/>
      <c r="F115" s="19" t="s">
        <v>40</v>
      </c>
      <c r="G115" s="53" t="s">
        <v>81</v>
      </c>
      <c r="H115" s="19" t="s">
        <v>42</v>
      </c>
      <c r="I115" s="53" t="s">
        <v>82</v>
      </c>
      <c r="J115" s="19" t="s">
        <v>44</v>
      </c>
      <c r="K115" s="53" t="s">
        <v>37</v>
      </c>
      <c r="L115" s="91"/>
      <c r="M115" s="19" t="s">
        <v>45</v>
      </c>
      <c r="N115" s="53" t="s">
        <v>53</v>
      </c>
    </row>
    <row r="116" spans="2:14" s="21" customFormat="1">
      <c r="B116" s="95"/>
      <c r="C116" s="55"/>
      <c r="D116" s="91"/>
      <c r="E116" s="91"/>
      <c r="F116" s="19" t="s">
        <v>47</v>
      </c>
      <c r="G116" s="53" t="s">
        <v>70</v>
      </c>
      <c r="H116" s="19" t="s">
        <v>49</v>
      </c>
      <c r="I116" s="53" t="s">
        <v>50</v>
      </c>
      <c r="J116" s="19" t="s">
        <v>51</v>
      </c>
      <c r="K116" s="53" t="s">
        <v>37</v>
      </c>
      <c r="L116" s="91"/>
      <c r="M116" s="19" t="s">
        <v>52</v>
      </c>
      <c r="N116" s="53" t="s">
        <v>53</v>
      </c>
    </row>
    <row r="117" spans="2:14" s="21" customFormat="1">
      <c r="B117" s="95"/>
      <c r="C117" s="55"/>
      <c r="D117" s="92"/>
      <c r="E117" s="92"/>
      <c r="F117" s="20" t="s">
        <v>54</v>
      </c>
      <c r="G117" s="54" t="s">
        <v>55</v>
      </c>
      <c r="H117" s="20" t="s">
        <v>56</v>
      </c>
      <c r="I117" s="54" t="s">
        <v>57</v>
      </c>
      <c r="J117" s="20" t="s">
        <v>58</v>
      </c>
      <c r="K117" s="54" t="s">
        <v>37</v>
      </c>
      <c r="L117" s="92"/>
      <c r="M117" s="20" t="s">
        <v>59</v>
      </c>
      <c r="N117" s="54" t="s">
        <v>53</v>
      </c>
    </row>
    <row r="118" spans="2:14" s="21" customFormat="1">
      <c r="B118" s="94">
        <v>21</v>
      </c>
      <c r="C118" s="50"/>
      <c r="D118" s="51" t="s">
        <v>71</v>
      </c>
      <c r="E118" s="93" t="s">
        <v>72</v>
      </c>
      <c r="F118" s="18" t="s">
        <v>22</v>
      </c>
      <c r="G118" s="52" t="s">
        <v>73</v>
      </c>
      <c r="H118" s="18" t="s">
        <v>24</v>
      </c>
      <c r="I118" s="52" t="s">
        <v>74</v>
      </c>
      <c r="J118" s="18" t="s">
        <v>26</v>
      </c>
      <c r="K118" s="52" t="s">
        <v>75</v>
      </c>
      <c r="L118" s="93" t="s">
        <v>76</v>
      </c>
      <c r="M118" s="18" t="s">
        <v>29</v>
      </c>
      <c r="N118" s="52" t="s">
        <v>53</v>
      </c>
    </row>
    <row r="119" spans="2:14" s="21" customFormat="1">
      <c r="B119" s="95"/>
      <c r="C119" s="55"/>
      <c r="D119" s="91" t="s">
        <v>77</v>
      </c>
      <c r="E119" s="91"/>
      <c r="F119" s="19" t="s">
        <v>32</v>
      </c>
      <c r="G119" s="53" t="s">
        <v>78</v>
      </c>
      <c r="H119" s="19" t="s">
        <v>34</v>
      </c>
      <c r="I119" s="53" t="s">
        <v>79</v>
      </c>
      <c r="J119" s="19" t="s">
        <v>36</v>
      </c>
      <c r="K119" s="53" t="s">
        <v>37</v>
      </c>
      <c r="L119" s="91"/>
      <c r="M119" s="19" t="s">
        <v>38</v>
      </c>
      <c r="N119" s="53" t="s">
        <v>53</v>
      </c>
    </row>
    <row r="120" spans="2:14" s="21" customFormat="1">
      <c r="B120" s="95"/>
      <c r="C120" s="55" t="s">
        <v>80</v>
      </c>
      <c r="D120" s="91"/>
      <c r="E120" s="91"/>
      <c r="F120" s="19" t="s">
        <v>40</v>
      </c>
      <c r="G120" s="53" t="s">
        <v>81</v>
      </c>
      <c r="H120" s="19" t="s">
        <v>42</v>
      </c>
      <c r="I120" s="53" t="s">
        <v>82</v>
      </c>
      <c r="J120" s="19" t="s">
        <v>44</v>
      </c>
      <c r="K120" s="53" t="s">
        <v>37</v>
      </c>
      <c r="L120" s="91"/>
      <c r="M120" s="19" t="s">
        <v>45</v>
      </c>
      <c r="N120" s="53" t="s">
        <v>53</v>
      </c>
    </row>
    <row r="121" spans="2:14" s="21" customFormat="1">
      <c r="B121" s="95"/>
      <c r="C121" s="55"/>
      <c r="D121" s="91"/>
      <c r="E121" s="91"/>
      <c r="F121" s="19" t="s">
        <v>47</v>
      </c>
      <c r="G121" s="53" t="s">
        <v>70</v>
      </c>
      <c r="H121" s="19" t="s">
        <v>49</v>
      </c>
      <c r="I121" s="53" t="s">
        <v>50</v>
      </c>
      <c r="J121" s="19" t="s">
        <v>51</v>
      </c>
      <c r="K121" s="53" t="s">
        <v>37</v>
      </c>
      <c r="L121" s="91"/>
      <c r="M121" s="19" t="s">
        <v>52</v>
      </c>
      <c r="N121" s="53" t="s">
        <v>53</v>
      </c>
    </row>
    <row r="122" spans="2:14" s="21" customFormat="1">
      <c r="B122" s="95"/>
      <c r="C122" s="55"/>
      <c r="D122" s="92"/>
      <c r="E122" s="92"/>
      <c r="F122" s="20" t="s">
        <v>54</v>
      </c>
      <c r="G122" s="54" t="s">
        <v>55</v>
      </c>
      <c r="H122" s="20" t="s">
        <v>56</v>
      </c>
      <c r="I122" s="54" t="s">
        <v>57</v>
      </c>
      <c r="J122" s="20" t="s">
        <v>58</v>
      </c>
      <c r="K122" s="54" t="s">
        <v>37</v>
      </c>
      <c r="L122" s="92"/>
      <c r="M122" s="20" t="s">
        <v>59</v>
      </c>
      <c r="N122" s="54" t="s">
        <v>53</v>
      </c>
    </row>
    <row r="123" spans="2:14" s="21" customFormat="1">
      <c r="B123" s="94">
        <v>22</v>
      </c>
      <c r="C123" s="50"/>
      <c r="D123" s="51" t="s">
        <v>71</v>
      </c>
      <c r="E123" s="93" t="s">
        <v>72</v>
      </c>
      <c r="F123" s="18" t="s">
        <v>22</v>
      </c>
      <c r="G123" s="52" t="s">
        <v>73</v>
      </c>
      <c r="H123" s="18" t="s">
        <v>24</v>
      </c>
      <c r="I123" s="52" t="s">
        <v>74</v>
      </c>
      <c r="J123" s="18" t="s">
        <v>26</v>
      </c>
      <c r="K123" s="52" t="s">
        <v>75</v>
      </c>
      <c r="L123" s="93" t="s">
        <v>76</v>
      </c>
      <c r="M123" s="18" t="s">
        <v>29</v>
      </c>
      <c r="N123" s="52" t="s">
        <v>53</v>
      </c>
    </row>
    <row r="124" spans="2:14" s="21" customFormat="1">
      <c r="B124" s="95"/>
      <c r="C124" s="55"/>
      <c r="D124" s="91" t="s">
        <v>77</v>
      </c>
      <c r="E124" s="91"/>
      <c r="F124" s="19" t="s">
        <v>32</v>
      </c>
      <c r="G124" s="53" t="s">
        <v>78</v>
      </c>
      <c r="H124" s="19" t="s">
        <v>34</v>
      </c>
      <c r="I124" s="53" t="s">
        <v>79</v>
      </c>
      <c r="J124" s="19" t="s">
        <v>36</v>
      </c>
      <c r="K124" s="53" t="s">
        <v>37</v>
      </c>
      <c r="L124" s="91"/>
      <c r="M124" s="19" t="s">
        <v>38</v>
      </c>
      <c r="N124" s="53" t="s">
        <v>53</v>
      </c>
    </row>
    <row r="125" spans="2:14" s="21" customFormat="1">
      <c r="B125" s="95"/>
      <c r="C125" s="55" t="s">
        <v>80</v>
      </c>
      <c r="D125" s="91"/>
      <c r="E125" s="91"/>
      <c r="F125" s="19" t="s">
        <v>40</v>
      </c>
      <c r="G125" s="53" t="s">
        <v>81</v>
      </c>
      <c r="H125" s="19" t="s">
        <v>42</v>
      </c>
      <c r="I125" s="53" t="s">
        <v>82</v>
      </c>
      <c r="J125" s="19" t="s">
        <v>44</v>
      </c>
      <c r="K125" s="53" t="s">
        <v>37</v>
      </c>
      <c r="L125" s="91"/>
      <c r="M125" s="19" t="s">
        <v>45</v>
      </c>
      <c r="N125" s="53" t="s">
        <v>53</v>
      </c>
    </row>
    <row r="126" spans="2:14" s="21" customFormat="1">
      <c r="B126" s="95"/>
      <c r="C126" s="55"/>
      <c r="D126" s="91"/>
      <c r="E126" s="91"/>
      <c r="F126" s="19" t="s">
        <v>47</v>
      </c>
      <c r="G126" s="53" t="s">
        <v>70</v>
      </c>
      <c r="H126" s="19" t="s">
        <v>49</v>
      </c>
      <c r="I126" s="53" t="s">
        <v>50</v>
      </c>
      <c r="J126" s="19" t="s">
        <v>51</v>
      </c>
      <c r="K126" s="53" t="s">
        <v>37</v>
      </c>
      <c r="L126" s="91"/>
      <c r="M126" s="19" t="s">
        <v>52</v>
      </c>
      <c r="N126" s="53" t="s">
        <v>53</v>
      </c>
    </row>
    <row r="127" spans="2:14" s="21" customFormat="1">
      <c r="B127" s="95"/>
      <c r="C127" s="55"/>
      <c r="D127" s="92"/>
      <c r="E127" s="92"/>
      <c r="F127" s="20" t="s">
        <v>54</v>
      </c>
      <c r="G127" s="54" t="s">
        <v>55</v>
      </c>
      <c r="H127" s="20" t="s">
        <v>56</v>
      </c>
      <c r="I127" s="54" t="s">
        <v>57</v>
      </c>
      <c r="J127" s="20" t="s">
        <v>58</v>
      </c>
      <c r="K127" s="54" t="s">
        <v>37</v>
      </c>
      <c r="L127" s="92"/>
      <c r="M127" s="20" t="s">
        <v>59</v>
      </c>
      <c r="N127" s="54" t="s">
        <v>53</v>
      </c>
    </row>
    <row r="128" spans="2:14" s="21" customFormat="1">
      <c r="B128" s="94">
        <v>23</v>
      </c>
      <c r="C128" s="50"/>
      <c r="D128" s="51" t="s">
        <v>71</v>
      </c>
      <c r="E128" s="93" t="s">
        <v>72</v>
      </c>
      <c r="F128" s="18" t="s">
        <v>22</v>
      </c>
      <c r="G128" s="52" t="s">
        <v>73</v>
      </c>
      <c r="H128" s="18" t="s">
        <v>24</v>
      </c>
      <c r="I128" s="52" t="s">
        <v>74</v>
      </c>
      <c r="J128" s="18" t="s">
        <v>26</v>
      </c>
      <c r="K128" s="52" t="s">
        <v>75</v>
      </c>
      <c r="L128" s="93" t="s">
        <v>76</v>
      </c>
      <c r="M128" s="18" t="s">
        <v>29</v>
      </c>
      <c r="N128" s="52" t="s">
        <v>53</v>
      </c>
    </row>
    <row r="129" spans="2:14" s="21" customFormat="1">
      <c r="B129" s="95"/>
      <c r="C129" s="55"/>
      <c r="D129" s="91" t="s">
        <v>77</v>
      </c>
      <c r="E129" s="91"/>
      <c r="F129" s="19" t="s">
        <v>32</v>
      </c>
      <c r="G129" s="53" t="s">
        <v>78</v>
      </c>
      <c r="H129" s="19" t="s">
        <v>34</v>
      </c>
      <c r="I129" s="53" t="s">
        <v>79</v>
      </c>
      <c r="J129" s="19" t="s">
        <v>36</v>
      </c>
      <c r="K129" s="53" t="s">
        <v>37</v>
      </c>
      <c r="L129" s="91"/>
      <c r="M129" s="19" t="s">
        <v>38</v>
      </c>
      <c r="N129" s="53" t="s">
        <v>53</v>
      </c>
    </row>
    <row r="130" spans="2:14" s="21" customFormat="1">
      <c r="B130" s="95"/>
      <c r="C130" s="55" t="s">
        <v>80</v>
      </c>
      <c r="D130" s="91"/>
      <c r="E130" s="91"/>
      <c r="F130" s="19" t="s">
        <v>40</v>
      </c>
      <c r="G130" s="53" t="s">
        <v>81</v>
      </c>
      <c r="H130" s="19" t="s">
        <v>42</v>
      </c>
      <c r="I130" s="53" t="s">
        <v>82</v>
      </c>
      <c r="J130" s="19" t="s">
        <v>44</v>
      </c>
      <c r="K130" s="53" t="s">
        <v>37</v>
      </c>
      <c r="L130" s="91"/>
      <c r="M130" s="19" t="s">
        <v>45</v>
      </c>
      <c r="N130" s="53" t="s">
        <v>53</v>
      </c>
    </row>
    <row r="131" spans="2:14" s="21" customFormat="1">
      <c r="B131" s="95"/>
      <c r="C131" s="55"/>
      <c r="D131" s="91"/>
      <c r="E131" s="91"/>
      <c r="F131" s="19" t="s">
        <v>47</v>
      </c>
      <c r="G131" s="53" t="s">
        <v>70</v>
      </c>
      <c r="H131" s="19" t="s">
        <v>49</v>
      </c>
      <c r="I131" s="53" t="s">
        <v>50</v>
      </c>
      <c r="J131" s="19" t="s">
        <v>51</v>
      </c>
      <c r="K131" s="53" t="s">
        <v>37</v>
      </c>
      <c r="L131" s="91"/>
      <c r="M131" s="19" t="s">
        <v>52</v>
      </c>
      <c r="N131" s="53" t="s">
        <v>53</v>
      </c>
    </row>
    <row r="132" spans="2:14" s="21" customFormat="1">
      <c r="B132" s="95"/>
      <c r="C132" s="55"/>
      <c r="D132" s="92"/>
      <c r="E132" s="92"/>
      <c r="F132" s="20" t="s">
        <v>54</v>
      </c>
      <c r="G132" s="54" t="s">
        <v>55</v>
      </c>
      <c r="H132" s="20" t="s">
        <v>56</v>
      </c>
      <c r="I132" s="54" t="s">
        <v>57</v>
      </c>
      <c r="J132" s="20" t="s">
        <v>58</v>
      </c>
      <c r="K132" s="54" t="s">
        <v>37</v>
      </c>
      <c r="L132" s="92"/>
      <c r="M132" s="20" t="s">
        <v>59</v>
      </c>
      <c r="N132" s="54" t="s">
        <v>53</v>
      </c>
    </row>
    <row r="133" spans="2:14" s="21" customFormat="1">
      <c r="B133" s="94">
        <v>24</v>
      </c>
      <c r="C133" s="50"/>
      <c r="D133" s="51" t="s">
        <v>71</v>
      </c>
      <c r="E133" s="93" t="s">
        <v>72</v>
      </c>
      <c r="F133" s="18" t="s">
        <v>22</v>
      </c>
      <c r="G133" s="52" t="s">
        <v>73</v>
      </c>
      <c r="H133" s="18" t="s">
        <v>24</v>
      </c>
      <c r="I133" s="52" t="s">
        <v>74</v>
      </c>
      <c r="J133" s="18" t="s">
        <v>26</v>
      </c>
      <c r="K133" s="52" t="s">
        <v>75</v>
      </c>
      <c r="L133" s="93" t="s">
        <v>76</v>
      </c>
      <c r="M133" s="18" t="s">
        <v>29</v>
      </c>
      <c r="N133" s="52" t="s">
        <v>53</v>
      </c>
    </row>
    <row r="134" spans="2:14" s="21" customFormat="1">
      <c r="B134" s="95"/>
      <c r="C134" s="55"/>
      <c r="D134" s="91" t="s">
        <v>77</v>
      </c>
      <c r="E134" s="91"/>
      <c r="F134" s="19" t="s">
        <v>32</v>
      </c>
      <c r="G134" s="53" t="s">
        <v>78</v>
      </c>
      <c r="H134" s="19" t="s">
        <v>34</v>
      </c>
      <c r="I134" s="53" t="s">
        <v>79</v>
      </c>
      <c r="J134" s="19" t="s">
        <v>36</v>
      </c>
      <c r="K134" s="53" t="s">
        <v>37</v>
      </c>
      <c r="L134" s="91"/>
      <c r="M134" s="19" t="s">
        <v>38</v>
      </c>
      <c r="N134" s="53" t="s">
        <v>53</v>
      </c>
    </row>
    <row r="135" spans="2:14" s="21" customFormat="1">
      <c r="B135" s="95"/>
      <c r="C135" s="55" t="s">
        <v>80</v>
      </c>
      <c r="D135" s="91"/>
      <c r="E135" s="91"/>
      <c r="F135" s="19" t="s">
        <v>40</v>
      </c>
      <c r="G135" s="53" t="s">
        <v>81</v>
      </c>
      <c r="H135" s="19" t="s">
        <v>42</v>
      </c>
      <c r="I135" s="53" t="s">
        <v>82</v>
      </c>
      <c r="J135" s="19" t="s">
        <v>44</v>
      </c>
      <c r="K135" s="53" t="s">
        <v>37</v>
      </c>
      <c r="L135" s="91"/>
      <c r="M135" s="19" t="s">
        <v>45</v>
      </c>
      <c r="N135" s="53" t="s">
        <v>53</v>
      </c>
    </row>
    <row r="136" spans="2:14" s="21" customFormat="1">
      <c r="B136" s="95"/>
      <c r="C136" s="55"/>
      <c r="D136" s="91"/>
      <c r="E136" s="91"/>
      <c r="F136" s="19" t="s">
        <v>47</v>
      </c>
      <c r="G136" s="53" t="s">
        <v>70</v>
      </c>
      <c r="H136" s="19" t="s">
        <v>49</v>
      </c>
      <c r="I136" s="53" t="s">
        <v>50</v>
      </c>
      <c r="J136" s="19" t="s">
        <v>51</v>
      </c>
      <c r="K136" s="53" t="s">
        <v>37</v>
      </c>
      <c r="L136" s="91"/>
      <c r="M136" s="19" t="s">
        <v>52</v>
      </c>
      <c r="N136" s="53" t="s">
        <v>53</v>
      </c>
    </row>
    <row r="137" spans="2:14" s="21" customFormat="1">
      <c r="B137" s="95"/>
      <c r="C137" s="55"/>
      <c r="D137" s="92"/>
      <c r="E137" s="92"/>
      <c r="F137" s="20" t="s">
        <v>54</v>
      </c>
      <c r="G137" s="54" t="s">
        <v>55</v>
      </c>
      <c r="H137" s="20" t="s">
        <v>56</v>
      </c>
      <c r="I137" s="54" t="s">
        <v>57</v>
      </c>
      <c r="J137" s="20" t="s">
        <v>58</v>
      </c>
      <c r="K137" s="54" t="s">
        <v>37</v>
      </c>
      <c r="L137" s="92"/>
      <c r="M137" s="20" t="s">
        <v>59</v>
      </c>
      <c r="N137" s="54" t="s">
        <v>53</v>
      </c>
    </row>
    <row r="138" spans="2:14" s="21" customFormat="1">
      <c r="B138" s="94">
        <v>25</v>
      </c>
      <c r="C138" s="50"/>
      <c r="D138" s="51" t="s">
        <v>71</v>
      </c>
      <c r="E138" s="93" t="s">
        <v>72</v>
      </c>
      <c r="F138" s="18" t="s">
        <v>22</v>
      </c>
      <c r="G138" s="52" t="s">
        <v>73</v>
      </c>
      <c r="H138" s="18" t="s">
        <v>24</v>
      </c>
      <c r="I138" s="52" t="s">
        <v>74</v>
      </c>
      <c r="J138" s="18" t="s">
        <v>26</v>
      </c>
      <c r="K138" s="52" t="s">
        <v>75</v>
      </c>
      <c r="L138" s="93" t="s">
        <v>76</v>
      </c>
      <c r="M138" s="18" t="s">
        <v>29</v>
      </c>
      <c r="N138" s="52" t="s">
        <v>53</v>
      </c>
    </row>
    <row r="139" spans="2:14" s="21" customFormat="1">
      <c r="B139" s="95"/>
      <c r="C139" s="55"/>
      <c r="D139" s="91" t="s">
        <v>77</v>
      </c>
      <c r="E139" s="91"/>
      <c r="F139" s="19" t="s">
        <v>32</v>
      </c>
      <c r="G139" s="53" t="s">
        <v>78</v>
      </c>
      <c r="H139" s="19" t="s">
        <v>34</v>
      </c>
      <c r="I139" s="53" t="s">
        <v>79</v>
      </c>
      <c r="J139" s="19" t="s">
        <v>36</v>
      </c>
      <c r="K139" s="53" t="s">
        <v>37</v>
      </c>
      <c r="L139" s="91"/>
      <c r="M139" s="19" t="s">
        <v>38</v>
      </c>
      <c r="N139" s="53" t="s">
        <v>53</v>
      </c>
    </row>
    <row r="140" spans="2:14" s="21" customFormat="1">
      <c r="B140" s="95"/>
      <c r="C140" s="55" t="s">
        <v>80</v>
      </c>
      <c r="D140" s="91"/>
      <c r="E140" s="91"/>
      <c r="F140" s="19" t="s">
        <v>40</v>
      </c>
      <c r="G140" s="53" t="s">
        <v>81</v>
      </c>
      <c r="H140" s="19" t="s">
        <v>42</v>
      </c>
      <c r="I140" s="53" t="s">
        <v>82</v>
      </c>
      <c r="J140" s="19" t="s">
        <v>44</v>
      </c>
      <c r="K140" s="53" t="s">
        <v>37</v>
      </c>
      <c r="L140" s="91"/>
      <c r="M140" s="19" t="s">
        <v>45</v>
      </c>
      <c r="N140" s="53" t="s">
        <v>53</v>
      </c>
    </row>
    <row r="141" spans="2:14" s="21" customFormat="1">
      <c r="B141" s="95"/>
      <c r="C141" s="55"/>
      <c r="D141" s="91"/>
      <c r="E141" s="91"/>
      <c r="F141" s="19" t="s">
        <v>47</v>
      </c>
      <c r="G141" s="53" t="s">
        <v>70</v>
      </c>
      <c r="H141" s="19" t="s">
        <v>49</v>
      </c>
      <c r="I141" s="53" t="s">
        <v>50</v>
      </c>
      <c r="J141" s="19" t="s">
        <v>51</v>
      </c>
      <c r="K141" s="53" t="s">
        <v>37</v>
      </c>
      <c r="L141" s="91"/>
      <c r="M141" s="19" t="s">
        <v>52</v>
      </c>
      <c r="N141" s="53" t="s">
        <v>53</v>
      </c>
    </row>
    <row r="142" spans="2:14" s="21" customFormat="1">
      <c r="B142" s="95"/>
      <c r="C142" s="55"/>
      <c r="D142" s="92"/>
      <c r="E142" s="92"/>
      <c r="F142" s="20" t="s">
        <v>54</v>
      </c>
      <c r="G142" s="54" t="s">
        <v>55</v>
      </c>
      <c r="H142" s="20" t="s">
        <v>56</v>
      </c>
      <c r="I142" s="54" t="s">
        <v>57</v>
      </c>
      <c r="J142" s="20" t="s">
        <v>58</v>
      </c>
      <c r="K142" s="54" t="s">
        <v>37</v>
      </c>
      <c r="L142" s="92"/>
      <c r="M142" s="20" t="s">
        <v>59</v>
      </c>
      <c r="N142" s="54" t="s">
        <v>53</v>
      </c>
    </row>
    <row r="143" spans="2:14" s="21" customFormat="1">
      <c r="B143" s="94">
        <v>26</v>
      </c>
      <c r="C143" s="50"/>
      <c r="D143" s="51" t="s">
        <v>71</v>
      </c>
      <c r="E143" s="93" t="s">
        <v>72</v>
      </c>
      <c r="F143" s="18" t="s">
        <v>22</v>
      </c>
      <c r="G143" s="52" t="s">
        <v>73</v>
      </c>
      <c r="H143" s="18" t="s">
        <v>24</v>
      </c>
      <c r="I143" s="52" t="s">
        <v>74</v>
      </c>
      <c r="J143" s="18" t="s">
        <v>26</v>
      </c>
      <c r="K143" s="52" t="s">
        <v>75</v>
      </c>
      <c r="L143" s="93" t="s">
        <v>76</v>
      </c>
      <c r="M143" s="18" t="s">
        <v>29</v>
      </c>
      <c r="N143" s="52" t="s">
        <v>53</v>
      </c>
    </row>
    <row r="144" spans="2:14" s="21" customFormat="1">
      <c r="B144" s="95"/>
      <c r="C144" s="55"/>
      <c r="D144" s="91" t="s">
        <v>77</v>
      </c>
      <c r="E144" s="91"/>
      <c r="F144" s="19" t="s">
        <v>32</v>
      </c>
      <c r="G144" s="53" t="s">
        <v>78</v>
      </c>
      <c r="H144" s="19" t="s">
        <v>34</v>
      </c>
      <c r="I144" s="53" t="s">
        <v>79</v>
      </c>
      <c r="J144" s="19" t="s">
        <v>36</v>
      </c>
      <c r="K144" s="53" t="s">
        <v>37</v>
      </c>
      <c r="L144" s="91"/>
      <c r="M144" s="19" t="s">
        <v>38</v>
      </c>
      <c r="N144" s="53" t="s">
        <v>53</v>
      </c>
    </row>
    <row r="145" spans="2:14" s="21" customFormat="1">
      <c r="B145" s="95"/>
      <c r="C145" s="55" t="s">
        <v>80</v>
      </c>
      <c r="D145" s="91"/>
      <c r="E145" s="91"/>
      <c r="F145" s="19" t="s">
        <v>40</v>
      </c>
      <c r="G145" s="53" t="s">
        <v>81</v>
      </c>
      <c r="H145" s="19" t="s">
        <v>42</v>
      </c>
      <c r="I145" s="53" t="s">
        <v>82</v>
      </c>
      <c r="J145" s="19" t="s">
        <v>44</v>
      </c>
      <c r="K145" s="53" t="s">
        <v>37</v>
      </c>
      <c r="L145" s="91"/>
      <c r="M145" s="19" t="s">
        <v>45</v>
      </c>
      <c r="N145" s="53" t="s">
        <v>53</v>
      </c>
    </row>
    <row r="146" spans="2:14" s="21" customFormat="1">
      <c r="B146" s="95"/>
      <c r="C146" s="55"/>
      <c r="D146" s="91"/>
      <c r="E146" s="91"/>
      <c r="F146" s="19" t="s">
        <v>47</v>
      </c>
      <c r="G146" s="53" t="s">
        <v>70</v>
      </c>
      <c r="H146" s="19" t="s">
        <v>49</v>
      </c>
      <c r="I146" s="53" t="s">
        <v>50</v>
      </c>
      <c r="J146" s="19" t="s">
        <v>51</v>
      </c>
      <c r="K146" s="53" t="s">
        <v>37</v>
      </c>
      <c r="L146" s="91"/>
      <c r="M146" s="19" t="s">
        <v>52</v>
      </c>
      <c r="N146" s="53" t="s">
        <v>53</v>
      </c>
    </row>
    <row r="147" spans="2:14" s="21" customFormat="1">
      <c r="B147" s="95"/>
      <c r="C147" s="55"/>
      <c r="D147" s="92"/>
      <c r="E147" s="92"/>
      <c r="F147" s="20" t="s">
        <v>54</v>
      </c>
      <c r="G147" s="54" t="s">
        <v>55</v>
      </c>
      <c r="H147" s="20" t="s">
        <v>56</v>
      </c>
      <c r="I147" s="54" t="s">
        <v>57</v>
      </c>
      <c r="J147" s="20" t="s">
        <v>58</v>
      </c>
      <c r="K147" s="54" t="s">
        <v>37</v>
      </c>
      <c r="L147" s="92"/>
      <c r="M147" s="20" t="s">
        <v>59</v>
      </c>
      <c r="N147" s="54" t="s">
        <v>53</v>
      </c>
    </row>
    <row r="148" spans="2:14" s="21" customFormat="1">
      <c r="B148" s="94">
        <v>27</v>
      </c>
      <c r="C148" s="50"/>
      <c r="D148" s="51" t="s">
        <v>71</v>
      </c>
      <c r="E148" s="93" t="s">
        <v>72</v>
      </c>
      <c r="F148" s="18" t="s">
        <v>22</v>
      </c>
      <c r="G148" s="52" t="s">
        <v>73</v>
      </c>
      <c r="H148" s="18" t="s">
        <v>24</v>
      </c>
      <c r="I148" s="52" t="s">
        <v>74</v>
      </c>
      <c r="J148" s="18" t="s">
        <v>26</v>
      </c>
      <c r="K148" s="52" t="s">
        <v>75</v>
      </c>
      <c r="L148" s="93" t="s">
        <v>76</v>
      </c>
      <c r="M148" s="18" t="s">
        <v>29</v>
      </c>
      <c r="N148" s="52" t="s">
        <v>53</v>
      </c>
    </row>
    <row r="149" spans="2:14" s="21" customFormat="1">
      <c r="B149" s="95"/>
      <c r="C149" s="55"/>
      <c r="D149" s="91" t="s">
        <v>77</v>
      </c>
      <c r="E149" s="91"/>
      <c r="F149" s="19" t="s">
        <v>32</v>
      </c>
      <c r="G149" s="53" t="s">
        <v>78</v>
      </c>
      <c r="H149" s="19" t="s">
        <v>34</v>
      </c>
      <c r="I149" s="53" t="s">
        <v>79</v>
      </c>
      <c r="J149" s="19" t="s">
        <v>36</v>
      </c>
      <c r="K149" s="53" t="s">
        <v>37</v>
      </c>
      <c r="L149" s="91"/>
      <c r="M149" s="19" t="s">
        <v>38</v>
      </c>
      <c r="N149" s="53" t="s">
        <v>53</v>
      </c>
    </row>
    <row r="150" spans="2:14" s="21" customFormat="1">
      <c r="B150" s="95"/>
      <c r="C150" s="55" t="s">
        <v>80</v>
      </c>
      <c r="D150" s="91"/>
      <c r="E150" s="91"/>
      <c r="F150" s="19" t="s">
        <v>40</v>
      </c>
      <c r="G150" s="53" t="s">
        <v>81</v>
      </c>
      <c r="H150" s="19" t="s">
        <v>42</v>
      </c>
      <c r="I150" s="53" t="s">
        <v>82</v>
      </c>
      <c r="J150" s="19" t="s">
        <v>44</v>
      </c>
      <c r="K150" s="53" t="s">
        <v>37</v>
      </c>
      <c r="L150" s="91"/>
      <c r="M150" s="19" t="s">
        <v>45</v>
      </c>
      <c r="N150" s="53" t="s">
        <v>53</v>
      </c>
    </row>
    <row r="151" spans="2:14" s="21" customFormat="1">
      <c r="B151" s="95"/>
      <c r="C151" s="55"/>
      <c r="D151" s="91"/>
      <c r="E151" s="91"/>
      <c r="F151" s="19" t="s">
        <v>47</v>
      </c>
      <c r="G151" s="53" t="s">
        <v>70</v>
      </c>
      <c r="H151" s="19" t="s">
        <v>49</v>
      </c>
      <c r="I151" s="53" t="s">
        <v>50</v>
      </c>
      <c r="J151" s="19" t="s">
        <v>51</v>
      </c>
      <c r="K151" s="53" t="s">
        <v>37</v>
      </c>
      <c r="L151" s="91"/>
      <c r="M151" s="19" t="s">
        <v>52</v>
      </c>
      <c r="N151" s="53" t="s">
        <v>53</v>
      </c>
    </row>
    <row r="152" spans="2:14" s="21" customFormat="1">
      <c r="B152" s="95"/>
      <c r="C152" s="55"/>
      <c r="D152" s="92"/>
      <c r="E152" s="92"/>
      <c r="F152" s="20" t="s">
        <v>54</v>
      </c>
      <c r="G152" s="54" t="s">
        <v>55</v>
      </c>
      <c r="H152" s="20" t="s">
        <v>56</v>
      </c>
      <c r="I152" s="54" t="s">
        <v>57</v>
      </c>
      <c r="J152" s="20" t="s">
        <v>58</v>
      </c>
      <c r="K152" s="54" t="s">
        <v>37</v>
      </c>
      <c r="L152" s="92"/>
      <c r="M152" s="20" t="s">
        <v>59</v>
      </c>
      <c r="N152" s="54" t="s">
        <v>53</v>
      </c>
    </row>
    <row r="153" spans="2:14" s="21" customFormat="1">
      <c r="B153" s="94">
        <v>28</v>
      </c>
      <c r="C153" s="50"/>
      <c r="D153" s="51" t="s">
        <v>71</v>
      </c>
      <c r="E153" s="93" t="s">
        <v>72</v>
      </c>
      <c r="F153" s="18" t="s">
        <v>22</v>
      </c>
      <c r="G153" s="52" t="s">
        <v>73</v>
      </c>
      <c r="H153" s="18" t="s">
        <v>24</v>
      </c>
      <c r="I153" s="52" t="s">
        <v>74</v>
      </c>
      <c r="J153" s="18" t="s">
        <v>26</v>
      </c>
      <c r="K153" s="52" t="s">
        <v>75</v>
      </c>
      <c r="L153" s="93" t="s">
        <v>76</v>
      </c>
      <c r="M153" s="18" t="s">
        <v>29</v>
      </c>
      <c r="N153" s="52" t="s">
        <v>53</v>
      </c>
    </row>
    <row r="154" spans="2:14" s="21" customFormat="1">
      <c r="B154" s="95"/>
      <c r="C154" s="55"/>
      <c r="D154" s="91" t="s">
        <v>77</v>
      </c>
      <c r="E154" s="91"/>
      <c r="F154" s="19" t="s">
        <v>32</v>
      </c>
      <c r="G154" s="53" t="s">
        <v>78</v>
      </c>
      <c r="H154" s="19" t="s">
        <v>34</v>
      </c>
      <c r="I154" s="53" t="s">
        <v>79</v>
      </c>
      <c r="J154" s="19" t="s">
        <v>36</v>
      </c>
      <c r="K154" s="53" t="s">
        <v>37</v>
      </c>
      <c r="L154" s="91"/>
      <c r="M154" s="19" t="s">
        <v>38</v>
      </c>
      <c r="N154" s="53" t="s">
        <v>53</v>
      </c>
    </row>
    <row r="155" spans="2:14" s="21" customFormat="1">
      <c r="B155" s="95"/>
      <c r="C155" s="55" t="s">
        <v>80</v>
      </c>
      <c r="D155" s="91"/>
      <c r="E155" s="91"/>
      <c r="F155" s="19" t="s">
        <v>40</v>
      </c>
      <c r="G155" s="53" t="s">
        <v>81</v>
      </c>
      <c r="H155" s="19" t="s">
        <v>42</v>
      </c>
      <c r="I155" s="53" t="s">
        <v>82</v>
      </c>
      <c r="J155" s="19" t="s">
        <v>44</v>
      </c>
      <c r="K155" s="53" t="s">
        <v>37</v>
      </c>
      <c r="L155" s="91"/>
      <c r="M155" s="19" t="s">
        <v>45</v>
      </c>
      <c r="N155" s="53" t="s">
        <v>53</v>
      </c>
    </row>
    <row r="156" spans="2:14" s="21" customFormat="1">
      <c r="B156" s="95"/>
      <c r="C156" s="55"/>
      <c r="D156" s="91"/>
      <c r="E156" s="91"/>
      <c r="F156" s="19" t="s">
        <v>47</v>
      </c>
      <c r="G156" s="53" t="s">
        <v>70</v>
      </c>
      <c r="H156" s="19" t="s">
        <v>49</v>
      </c>
      <c r="I156" s="53" t="s">
        <v>50</v>
      </c>
      <c r="J156" s="19" t="s">
        <v>51</v>
      </c>
      <c r="K156" s="53" t="s">
        <v>37</v>
      </c>
      <c r="L156" s="91"/>
      <c r="M156" s="19" t="s">
        <v>52</v>
      </c>
      <c r="N156" s="53" t="s">
        <v>53</v>
      </c>
    </row>
    <row r="157" spans="2:14" s="21" customFormat="1">
      <c r="B157" s="95"/>
      <c r="C157" s="55"/>
      <c r="D157" s="92"/>
      <c r="E157" s="92"/>
      <c r="F157" s="20" t="s">
        <v>54</v>
      </c>
      <c r="G157" s="54" t="s">
        <v>55</v>
      </c>
      <c r="H157" s="20" t="s">
        <v>56</v>
      </c>
      <c r="I157" s="54" t="s">
        <v>57</v>
      </c>
      <c r="J157" s="20" t="s">
        <v>58</v>
      </c>
      <c r="K157" s="54" t="s">
        <v>37</v>
      </c>
      <c r="L157" s="92"/>
      <c r="M157" s="20" t="s">
        <v>59</v>
      </c>
      <c r="N157" s="54" t="s">
        <v>53</v>
      </c>
    </row>
    <row r="158" spans="2:14" s="21" customFormat="1">
      <c r="B158" s="94">
        <v>29</v>
      </c>
      <c r="C158" s="50"/>
      <c r="D158" s="51" t="s">
        <v>71</v>
      </c>
      <c r="E158" s="93" t="s">
        <v>72</v>
      </c>
      <c r="F158" s="18" t="s">
        <v>22</v>
      </c>
      <c r="G158" s="52" t="s">
        <v>73</v>
      </c>
      <c r="H158" s="18" t="s">
        <v>24</v>
      </c>
      <c r="I158" s="52" t="s">
        <v>74</v>
      </c>
      <c r="J158" s="18" t="s">
        <v>26</v>
      </c>
      <c r="K158" s="52" t="s">
        <v>75</v>
      </c>
      <c r="L158" s="93" t="s">
        <v>76</v>
      </c>
      <c r="M158" s="18" t="s">
        <v>29</v>
      </c>
      <c r="N158" s="52" t="s">
        <v>53</v>
      </c>
    </row>
    <row r="159" spans="2:14" s="21" customFormat="1">
      <c r="B159" s="95"/>
      <c r="C159" s="55"/>
      <c r="D159" s="91" t="s">
        <v>77</v>
      </c>
      <c r="E159" s="91"/>
      <c r="F159" s="19" t="s">
        <v>32</v>
      </c>
      <c r="G159" s="53" t="s">
        <v>78</v>
      </c>
      <c r="H159" s="19" t="s">
        <v>34</v>
      </c>
      <c r="I159" s="53" t="s">
        <v>79</v>
      </c>
      <c r="J159" s="19" t="s">
        <v>36</v>
      </c>
      <c r="K159" s="53" t="s">
        <v>37</v>
      </c>
      <c r="L159" s="91"/>
      <c r="M159" s="19" t="s">
        <v>38</v>
      </c>
      <c r="N159" s="53" t="s">
        <v>53</v>
      </c>
    </row>
    <row r="160" spans="2:14" s="21" customFormat="1">
      <c r="B160" s="95"/>
      <c r="C160" s="55" t="s">
        <v>80</v>
      </c>
      <c r="D160" s="91"/>
      <c r="E160" s="91"/>
      <c r="F160" s="19" t="s">
        <v>40</v>
      </c>
      <c r="G160" s="53" t="s">
        <v>81</v>
      </c>
      <c r="H160" s="19" t="s">
        <v>42</v>
      </c>
      <c r="I160" s="53" t="s">
        <v>82</v>
      </c>
      <c r="J160" s="19" t="s">
        <v>44</v>
      </c>
      <c r="K160" s="53" t="s">
        <v>37</v>
      </c>
      <c r="L160" s="91"/>
      <c r="M160" s="19" t="s">
        <v>45</v>
      </c>
      <c r="N160" s="53" t="s">
        <v>53</v>
      </c>
    </row>
    <row r="161" spans="2:14" s="21" customFormat="1">
      <c r="B161" s="95"/>
      <c r="C161" s="55"/>
      <c r="D161" s="91"/>
      <c r="E161" s="91"/>
      <c r="F161" s="19" t="s">
        <v>47</v>
      </c>
      <c r="G161" s="53" t="s">
        <v>70</v>
      </c>
      <c r="H161" s="19" t="s">
        <v>49</v>
      </c>
      <c r="I161" s="53" t="s">
        <v>50</v>
      </c>
      <c r="J161" s="19" t="s">
        <v>51</v>
      </c>
      <c r="K161" s="53" t="s">
        <v>37</v>
      </c>
      <c r="L161" s="91"/>
      <c r="M161" s="19" t="s">
        <v>52</v>
      </c>
      <c r="N161" s="53" t="s">
        <v>53</v>
      </c>
    </row>
    <row r="162" spans="2:14" s="21" customFormat="1">
      <c r="B162" s="95"/>
      <c r="C162" s="55"/>
      <c r="D162" s="92"/>
      <c r="E162" s="92"/>
      <c r="F162" s="20" t="s">
        <v>54</v>
      </c>
      <c r="G162" s="54" t="s">
        <v>55</v>
      </c>
      <c r="H162" s="20" t="s">
        <v>56</v>
      </c>
      <c r="I162" s="54" t="s">
        <v>57</v>
      </c>
      <c r="J162" s="20" t="s">
        <v>58</v>
      </c>
      <c r="K162" s="54" t="s">
        <v>37</v>
      </c>
      <c r="L162" s="92"/>
      <c r="M162" s="20" t="s">
        <v>59</v>
      </c>
      <c r="N162" s="54" t="s">
        <v>53</v>
      </c>
    </row>
    <row r="163" spans="2:14" s="21" customFormat="1">
      <c r="B163" s="94">
        <v>30</v>
      </c>
      <c r="C163" s="50"/>
      <c r="D163" s="51" t="s">
        <v>71</v>
      </c>
      <c r="E163" s="93" t="s">
        <v>72</v>
      </c>
      <c r="F163" s="18" t="s">
        <v>22</v>
      </c>
      <c r="G163" s="52" t="s">
        <v>73</v>
      </c>
      <c r="H163" s="18" t="s">
        <v>24</v>
      </c>
      <c r="I163" s="52" t="s">
        <v>74</v>
      </c>
      <c r="J163" s="18" t="s">
        <v>26</v>
      </c>
      <c r="K163" s="52" t="s">
        <v>75</v>
      </c>
      <c r="L163" s="93" t="s">
        <v>76</v>
      </c>
      <c r="M163" s="18" t="s">
        <v>29</v>
      </c>
      <c r="N163" s="52" t="s">
        <v>53</v>
      </c>
    </row>
    <row r="164" spans="2:14" s="21" customFormat="1">
      <c r="B164" s="95"/>
      <c r="C164" s="55"/>
      <c r="D164" s="91" t="s">
        <v>77</v>
      </c>
      <c r="E164" s="91"/>
      <c r="F164" s="19" t="s">
        <v>32</v>
      </c>
      <c r="G164" s="53" t="s">
        <v>78</v>
      </c>
      <c r="H164" s="19" t="s">
        <v>34</v>
      </c>
      <c r="I164" s="53" t="s">
        <v>79</v>
      </c>
      <c r="J164" s="19" t="s">
        <v>36</v>
      </c>
      <c r="K164" s="53" t="s">
        <v>37</v>
      </c>
      <c r="L164" s="91"/>
      <c r="M164" s="19" t="s">
        <v>38</v>
      </c>
      <c r="N164" s="53" t="s">
        <v>53</v>
      </c>
    </row>
    <row r="165" spans="2:14" s="21" customFormat="1">
      <c r="B165" s="95"/>
      <c r="C165" s="55" t="s">
        <v>80</v>
      </c>
      <c r="D165" s="91"/>
      <c r="E165" s="91"/>
      <c r="F165" s="19" t="s">
        <v>40</v>
      </c>
      <c r="G165" s="53" t="s">
        <v>81</v>
      </c>
      <c r="H165" s="19" t="s">
        <v>42</v>
      </c>
      <c r="I165" s="53" t="s">
        <v>82</v>
      </c>
      <c r="J165" s="19" t="s">
        <v>44</v>
      </c>
      <c r="K165" s="53" t="s">
        <v>37</v>
      </c>
      <c r="L165" s="91"/>
      <c r="M165" s="19" t="s">
        <v>45</v>
      </c>
      <c r="N165" s="53" t="s">
        <v>53</v>
      </c>
    </row>
    <row r="166" spans="2:14" s="21" customFormat="1">
      <c r="B166" s="95"/>
      <c r="C166" s="55"/>
      <c r="D166" s="91"/>
      <c r="E166" s="91"/>
      <c r="F166" s="19" t="s">
        <v>47</v>
      </c>
      <c r="G166" s="53" t="s">
        <v>70</v>
      </c>
      <c r="H166" s="19" t="s">
        <v>49</v>
      </c>
      <c r="I166" s="53" t="s">
        <v>50</v>
      </c>
      <c r="J166" s="19" t="s">
        <v>51</v>
      </c>
      <c r="K166" s="53" t="s">
        <v>37</v>
      </c>
      <c r="L166" s="91"/>
      <c r="M166" s="19" t="s">
        <v>52</v>
      </c>
      <c r="N166" s="53" t="s">
        <v>53</v>
      </c>
    </row>
    <row r="167" spans="2:14" s="21" customFormat="1">
      <c r="B167" s="95"/>
      <c r="C167" s="55"/>
      <c r="D167" s="92"/>
      <c r="E167" s="92"/>
      <c r="F167" s="20" t="s">
        <v>54</v>
      </c>
      <c r="G167" s="54" t="s">
        <v>55</v>
      </c>
      <c r="H167" s="20" t="s">
        <v>56</v>
      </c>
      <c r="I167" s="54" t="s">
        <v>57</v>
      </c>
      <c r="J167" s="20" t="s">
        <v>58</v>
      </c>
      <c r="K167" s="54" t="s">
        <v>37</v>
      </c>
      <c r="L167" s="92"/>
      <c r="M167" s="20" t="s">
        <v>59</v>
      </c>
      <c r="N167" s="54" t="s">
        <v>53</v>
      </c>
    </row>
    <row r="168" spans="2:14" s="21" customFormat="1">
      <c r="B168" s="94">
        <v>31</v>
      </c>
      <c r="C168" s="50"/>
      <c r="D168" s="51" t="s">
        <v>71</v>
      </c>
      <c r="E168" s="93" t="s">
        <v>72</v>
      </c>
      <c r="F168" s="18" t="s">
        <v>22</v>
      </c>
      <c r="G168" s="52" t="s">
        <v>73</v>
      </c>
      <c r="H168" s="18" t="s">
        <v>24</v>
      </c>
      <c r="I168" s="52" t="s">
        <v>74</v>
      </c>
      <c r="J168" s="18" t="s">
        <v>26</v>
      </c>
      <c r="K168" s="52" t="s">
        <v>75</v>
      </c>
      <c r="L168" s="93" t="s">
        <v>76</v>
      </c>
      <c r="M168" s="18" t="s">
        <v>29</v>
      </c>
      <c r="N168" s="52" t="s">
        <v>53</v>
      </c>
    </row>
    <row r="169" spans="2:14" s="21" customFormat="1">
      <c r="B169" s="95"/>
      <c r="C169" s="55"/>
      <c r="D169" s="91" t="s">
        <v>77</v>
      </c>
      <c r="E169" s="91"/>
      <c r="F169" s="19" t="s">
        <v>32</v>
      </c>
      <c r="G169" s="53" t="s">
        <v>78</v>
      </c>
      <c r="H169" s="19" t="s">
        <v>34</v>
      </c>
      <c r="I169" s="53" t="s">
        <v>79</v>
      </c>
      <c r="J169" s="19" t="s">
        <v>36</v>
      </c>
      <c r="K169" s="53" t="s">
        <v>37</v>
      </c>
      <c r="L169" s="91"/>
      <c r="M169" s="19" t="s">
        <v>38</v>
      </c>
      <c r="N169" s="53" t="s">
        <v>53</v>
      </c>
    </row>
    <row r="170" spans="2:14" s="21" customFormat="1">
      <c r="B170" s="95"/>
      <c r="C170" s="55" t="s">
        <v>80</v>
      </c>
      <c r="D170" s="91"/>
      <c r="E170" s="91"/>
      <c r="F170" s="19" t="s">
        <v>40</v>
      </c>
      <c r="G170" s="53" t="s">
        <v>81</v>
      </c>
      <c r="H170" s="19" t="s">
        <v>42</v>
      </c>
      <c r="I170" s="53" t="s">
        <v>82</v>
      </c>
      <c r="J170" s="19" t="s">
        <v>44</v>
      </c>
      <c r="K170" s="53" t="s">
        <v>37</v>
      </c>
      <c r="L170" s="91"/>
      <c r="M170" s="19" t="s">
        <v>45</v>
      </c>
      <c r="N170" s="53" t="s">
        <v>53</v>
      </c>
    </row>
    <row r="171" spans="2:14" s="21" customFormat="1">
      <c r="B171" s="95"/>
      <c r="C171" s="55"/>
      <c r="D171" s="91"/>
      <c r="E171" s="91"/>
      <c r="F171" s="19" t="s">
        <v>47</v>
      </c>
      <c r="G171" s="53" t="s">
        <v>70</v>
      </c>
      <c r="H171" s="19" t="s">
        <v>49</v>
      </c>
      <c r="I171" s="53" t="s">
        <v>50</v>
      </c>
      <c r="J171" s="19" t="s">
        <v>51</v>
      </c>
      <c r="K171" s="53" t="s">
        <v>37</v>
      </c>
      <c r="L171" s="91"/>
      <c r="M171" s="19" t="s">
        <v>52</v>
      </c>
      <c r="N171" s="53" t="s">
        <v>53</v>
      </c>
    </row>
    <row r="172" spans="2:14" s="21" customFormat="1">
      <c r="B172" s="95"/>
      <c r="C172" s="55"/>
      <c r="D172" s="92"/>
      <c r="E172" s="92"/>
      <c r="F172" s="20" t="s">
        <v>54</v>
      </c>
      <c r="G172" s="54" t="s">
        <v>55</v>
      </c>
      <c r="H172" s="20" t="s">
        <v>56</v>
      </c>
      <c r="I172" s="54" t="s">
        <v>57</v>
      </c>
      <c r="J172" s="20" t="s">
        <v>58</v>
      </c>
      <c r="K172" s="54" t="s">
        <v>37</v>
      </c>
      <c r="L172" s="92"/>
      <c r="M172" s="20" t="s">
        <v>59</v>
      </c>
      <c r="N172" s="54" t="s">
        <v>53</v>
      </c>
    </row>
    <row r="173" spans="2:14" s="21" customFormat="1">
      <c r="B173" s="94">
        <v>32</v>
      </c>
      <c r="C173" s="50"/>
      <c r="D173" s="51" t="s">
        <v>71</v>
      </c>
      <c r="E173" s="93" t="s">
        <v>72</v>
      </c>
      <c r="F173" s="18" t="s">
        <v>22</v>
      </c>
      <c r="G173" s="52" t="s">
        <v>73</v>
      </c>
      <c r="H173" s="18" t="s">
        <v>24</v>
      </c>
      <c r="I173" s="52" t="s">
        <v>74</v>
      </c>
      <c r="J173" s="18" t="s">
        <v>26</v>
      </c>
      <c r="K173" s="52" t="s">
        <v>75</v>
      </c>
      <c r="L173" s="93" t="s">
        <v>76</v>
      </c>
      <c r="M173" s="18" t="s">
        <v>29</v>
      </c>
      <c r="N173" s="52" t="s">
        <v>53</v>
      </c>
    </row>
    <row r="174" spans="2:14" s="21" customFormat="1">
      <c r="B174" s="95"/>
      <c r="C174" s="55"/>
      <c r="D174" s="91" t="s">
        <v>77</v>
      </c>
      <c r="E174" s="91"/>
      <c r="F174" s="19" t="s">
        <v>32</v>
      </c>
      <c r="G174" s="53" t="s">
        <v>78</v>
      </c>
      <c r="H174" s="19" t="s">
        <v>34</v>
      </c>
      <c r="I174" s="53" t="s">
        <v>79</v>
      </c>
      <c r="J174" s="19" t="s">
        <v>36</v>
      </c>
      <c r="K174" s="53" t="s">
        <v>37</v>
      </c>
      <c r="L174" s="91"/>
      <c r="M174" s="19" t="s">
        <v>38</v>
      </c>
      <c r="N174" s="53" t="s">
        <v>53</v>
      </c>
    </row>
    <row r="175" spans="2:14" s="21" customFormat="1">
      <c r="B175" s="95"/>
      <c r="C175" s="55" t="s">
        <v>80</v>
      </c>
      <c r="D175" s="91"/>
      <c r="E175" s="91"/>
      <c r="F175" s="19" t="s">
        <v>40</v>
      </c>
      <c r="G175" s="53" t="s">
        <v>81</v>
      </c>
      <c r="H175" s="19" t="s">
        <v>42</v>
      </c>
      <c r="I175" s="53" t="s">
        <v>82</v>
      </c>
      <c r="J175" s="19" t="s">
        <v>44</v>
      </c>
      <c r="K175" s="53" t="s">
        <v>37</v>
      </c>
      <c r="L175" s="91"/>
      <c r="M175" s="19" t="s">
        <v>45</v>
      </c>
      <c r="N175" s="53" t="s">
        <v>53</v>
      </c>
    </row>
    <row r="176" spans="2:14" s="21" customFormat="1">
      <c r="B176" s="95"/>
      <c r="C176" s="55"/>
      <c r="D176" s="91"/>
      <c r="E176" s="91"/>
      <c r="F176" s="19" t="s">
        <v>47</v>
      </c>
      <c r="G176" s="53" t="s">
        <v>70</v>
      </c>
      <c r="H176" s="19" t="s">
        <v>49</v>
      </c>
      <c r="I176" s="53" t="s">
        <v>50</v>
      </c>
      <c r="J176" s="19" t="s">
        <v>51</v>
      </c>
      <c r="K176" s="53" t="s">
        <v>37</v>
      </c>
      <c r="L176" s="91"/>
      <c r="M176" s="19" t="s">
        <v>52</v>
      </c>
      <c r="N176" s="53" t="s">
        <v>53</v>
      </c>
    </row>
    <row r="177" spans="2:14" s="21" customFormat="1">
      <c r="B177" s="95"/>
      <c r="C177" s="55"/>
      <c r="D177" s="92"/>
      <c r="E177" s="92"/>
      <c r="F177" s="20" t="s">
        <v>54</v>
      </c>
      <c r="G177" s="54" t="s">
        <v>55</v>
      </c>
      <c r="H177" s="20" t="s">
        <v>56</v>
      </c>
      <c r="I177" s="54" t="s">
        <v>57</v>
      </c>
      <c r="J177" s="20" t="s">
        <v>58</v>
      </c>
      <c r="K177" s="54" t="s">
        <v>37</v>
      </c>
      <c r="L177" s="92"/>
      <c r="M177" s="20" t="s">
        <v>59</v>
      </c>
      <c r="N177" s="54" t="s">
        <v>53</v>
      </c>
    </row>
    <row r="178" spans="2:14" s="21" customFormat="1">
      <c r="B178" s="94">
        <v>33</v>
      </c>
      <c r="C178" s="50"/>
      <c r="D178" s="51" t="s">
        <v>71</v>
      </c>
      <c r="E178" s="93" t="s">
        <v>72</v>
      </c>
      <c r="F178" s="18" t="s">
        <v>22</v>
      </c>
      <c r="G178" s="52" t="s">
        <v>73</v>
      </c>
      <c r="H178" s="18" t="s">
        <v>24</v>
      </c>
      <c r="I178" s="52" t="s">
        <v>74</v>
      </c>
      <c r="J178" s="18" t="s">
        <v>26</v>
      </c>
      <c r="K178" s="52" t="s">
        <v>75</v>
      </c>
      <c r="L178" s="93" t="s">
        <v>76</v>
      </c>
      <c r="M178" s="18" t="s">
        <v>29</v>
      </c>
      <c r="N178" s="52" t="s">
        <v>53</v>
      </c>
    </row>
    <row r="179" spans="2:14" s="21" customFormat="1">
      <c r="B179" s="95"/>
      <c r="C179" s="55"/>
      <c r="D179" s="91" t="s">
        <v>77</v>
      </c>
      <c r="E179" s="91"/>
      <c r="F179" s="19" t="s">
        <v>32</v>
      </c>
      <c r="G179" s="53" t="s">
        <v>78</v>
      </c>
      <c r="H179" s="19" t="s">
        <v>34</v>
      </c>
      <c r="I179" s="53" t="s">
        <v>79</v>
      </c>
      <c r="J179" s="19" t="s">
        <v>36</v>
      </c>
      <c r="K179" s="53" t="s">
        <v>37</v>
      </c>
      <c r="L179" s="91"/>
      <c r="M179" s="19" t="s">
        <v>38</v>
      </c>
      <c r="N179" s="53" t="s">
        <v>53</v>
      </c>
    </row>
    <row r="180" spans="2:14" s="21" customFormat="1">
      <c r="B180" s="95"/>
      <c r="C180" s="55" t="s">
        <v>80</v>
      </c>
      <c r="D180" s="91"/>
      <c r="E180" s="91"/>
      <c r="F180" s="19" t="s">
        <v>40</v>
      </c>
      <c r="G180" s="53" t="s">
        <v>81</v>
      </c>
      <c r="H180" s="19" t="s">
        <v>42</v>
      </c>
      <c r="I180" s="53" t="s">
        <v>82</v>
      </c>
      <c r="J180" s="19" t="s">
        <v>44</v>
      </c>
      <c r="K180" s="53" t="s">
        <v>37</v>
      </c>
      <c r="L180" s="91"/>
      <c r="M180" s="19" t="s">
        <v>45</v>
      </c>
      <c r="N180" s="53" t="s">
        <v>53</v>
      </c>
    </row>
    <row r="181" spans="2:14" s="21" customFormat="1">
      <c r="B181" s="95"/>
      <c r="C181" s="55"/>
      <c r="D181" s="91"/>
      <c r="E181" s="91"/>
      <c r="F181" s="19" t="s">
        <v>47</v>
      </c>
      <c r="G181" s="53" t="s">
        <v>70</v>
      </c>
      <c r="H181" s="19" t="s">
        <v>49</v>
      </c>
      <c r="I181" s="53" t="s">
        <v>50</v>
      </c>
      <c r="J181" s="19" t="s">
        <v>51</v>
      </c>
      <c r="K181" s="53" t="s">
        <v>37</v>
      </c>
      <c r="L181" s="91"/>
      <c r="M181" s="19" t="s">
        <v>52</v>
      </c>
      <c r="N181" s="53" t="s">
        <v>53</v>
      </c>
    </row>
    <row r="182" spans="2:14" s="21" customFormat="1">
      <c r="B182" s="95"/>
      <c r="C182" s="55"/>
      <c r="D182" s="92"/>
      <c r="E182" s="92"/>
      <c r="F182" s="20" t="s">
        <v>54</v>
      </c>
      <c r="G182" s="54" t="s">
        <v>55</v>
      </c>
      <c r="H182" s="20" t="s">
        <v>56</v>
      </c>
      <c r="I182" s="54" t="s">
        <v>57</v>
      </c>
      <c r="J182" s="20" t="s">
        <v>58</v>
      </c>
      <c r="K182" s="54" t="s">
        <v>37</v>
      </c>
      <c r="L182" s="92"/>
      <c r="M182" s="20" t="s">
        <v>59</v>
      </c>
      <c r="N182" s="54" t="s">
        <v>53</v>
      </c>
    </row>
    <row r="183" spans="2:14" s="21" customFormat="1">
      <c r="B183" s="94">
        <v>34</v>
      </c>
      <c r="C183" s="50"/>
      <c r="D183" s="51" t="s">
        <v>71</v>
      </c>
      <c r="E183" s="93" t="s">
        <v>72</v>
      </c>
      <c r="F183" s="18" t="s">
        <v>22</v>
      </c>
      <c r="G183" s="52" t="s">
        <v>73</v>
      </c>
      <c r="H183" s="18" t="s">
        <v>24</v>
      </c>
      <c r="I183" s="52" t="s">
        <v>74</v>
      </c>
      <c r="J183" s="18" t="s">
        <v>26</v>
      </c>
      <c r="K183" s="52" t="s">
        <v>75</v>
      </c>
      <c r="L183" s="93" t="s">
        <v>76</v>
      </c>
      <c r="M183" s="18" t="s">
        <v>29</v>
      </c>
      <c r="N183" s="52" t="s">
        <v>53</v>
      </c>
    </row>
    <row r="184" spans="2:14" s="21" customFormat="1">
      <c r="B184" s="95"/>
      <c r="C184" s="55"/>
      <c r="D184" s="91" t="s">
        <v>77</v>
      </c>
      <c r="E184" s="91"/>
      <c r="F184" s="19" t="s">
        <v>32</v>
      </c>
      <c r="G184" s="53" t="s">
        <v>78</v>
      </c>
      <c r="H184" s="19" t="s">
        <v>34</v>
      </c>
      <c r="I184" s="53" t="s">
        <v>79</v>
      </c>
      <c r="J184" s="19" t="s">
        <v>36</v>
      </c>
      <c r="K184" s="53" t="s">
        <v>37</v>
      </c>
      <c r="L184" s="91"/>
      <c r="M184" s="19" t="s">
        <v>38</v>
      </c>
      <c r="N184" s="53" t="s">
        <v>53</v>
      </c>
    </row>
    <row r="185" spans="2:14" s="21" customFormat="1">
      <c r="B185" s="95"/>
      <c r="C185" s="55" t="s">
        <v>80</v>
      </c>
      <c r="D185" s="91"/>
      <c r="E185" s="91"/>
      <c r="F185" s="19" t="s">
        <v>40</v>
      </c>
      <c r="G185" s="53" t="s">
        <v>81</v>
      </c>
      <c r="H185" s="19" t="s">
        <v>42</v>
      </c>
      <c r="I185" s="53" t="s">
        <v>82</v>
      </c>
      <c r="J185" s="19" t="s">
        <v>44</v>
      </c>
      <c r="K185" s="53" t="s">
        <v>37</v>
      </c>
      <c r="L185" s="91"/>
      <c r="M185" s="19" t="s">
        <v>45</v>
      </c>
      <c r="N185" s="53" t="s">
        <v>53</v>
      </c>
    </row>
    <row r="186" spans="2:14" s="21" customFormat="1">
      <c r="B186" s="95"/>
      <c r="C186" s="55"/>
      <c r="D186" s="91"/>
      <c r="E186" s="91"/>
      <c r="F186" s="19" t="s">
        <v>47</v>
      </c>
      <c r="G186" s="53" t="s">
        <v>70</v>
      </c>
      <c r="H186" s="19" t="s">
        <v>49</v>
      </c>
      <c r="I186" s="53" t="s">
        <v>50</v>
      </c>
      <c r="J186" s="19" t="s">
        <v>51</v>
      </c>
      <c r="K186" s="53" t="s">
        <v>37</v>
      </c>
      <c r="L186" s="91"/>
      <c r="M186" s="19" t="s">
        <v>52</v>
      </c>
      <c r="N186" s="53" t="s">
        <v>53</v>
      </c>
    </row>
    <row r="187" spans="2:14" s="21" customFormat="1">
      <c r="B187" s="95"/>
      <c r="C187" s="55"/>
      <c r="D187" s="92"/>
      <c r="E187" s="92"/>
      <c r="F187" s="20" t="s">
        <v>54</v>
      </c>
      <c r="G187" s="54" t="s">
        <v>55</v>
      </c>
      <c r="H187" s="20" t="s">
        <v>56</v>
      </c>
      <c r="I187" s="54" t="s">
        <v>57</v>
      </c>
      <c r="J187" s="20" t="s">
        <v>58</v>
      </c>
      <c r="K187" s="54" t="s">
        <v>37</v>
      </c>
      <c r="L187" s="92"/>
      <c r="M187" s="20" t="s">
        <v>59</v>
      </c>
      <c r="N187" s="54" t="s">
        <v>53</v>
      </c>
    </row>
    <row r="188" spans="2:14" s="21" customFormat="1">
      <c r="B188" s="94">
        <v>35</v>
      </c>
      <c r="C188" s="50"/>
      <c r="D188" s="51" t="s">
        <v>71</v>
      </c>
      <c r="E188" s="93" t="s">
        <v>72</v>
      </c>
      <c r="F188" s="18" t="s">
        <v>22</v>
      </c>
      <c r="G188" s="52" t="s">
        <v>73</v>
      </c>
      <c r="H188" s="18" t="s">
        <v>24</v>
      </c>
      <c r="I188" s="52" t="s">
        <v>74</v>
      </c>
      <c r="J188" s="18" t="s">
        <v>26</v>
      </c>
      <c r="K188" s="52" t="s">
        <v>75</v>
      </c>
      <c r="L188" s="93" t="s">
        <v>76</v>
      </c>
      <c r="M188" s="18" t="s">
        <v>29</v>
      </c>
      <c r="N188" s="52" t="s">
        <v>53</v>
      </c>
    </row>
    <row r="189" spans="2:14" s="21" customFormat="1">
      <c r="B189" s="95"/>
      <c r="C189" s="55"/>
      <c r="D189" s="91" t="s">
        <v>77</v>
      </c>
      <c r="E189" s="91"/>
      <c r="F189" s="19" t="s">
        <v>32</v>
      </c>
      <c r="G189" s="53" t="s">
        <v>78</v>
      </c>
      <c r="H189" s="19" t="s">
        <v>34</v>
      </c>
      <c r="I189" s="53" t="s">
        <v>79</v>
      </c>
      <c r="J189" s="19" t="s">
        <v>36</v>
      </c>
      <c r="K189" s="53" t="s">
        <v>37</v>
      </c>
      <c r="L189" s="91"/>
      <c r="M189" s="19" t="s">
        <v>38</v>
      </c>
      <c r="N189" s="53" t="s">
        <v>53</v>
      </c>
    </row>
    <row r="190" spans="2:14" s="21" customFormat="1">
      <c r="B190" s="95"/>
      <c r="C190" s="55" t="s">
        <v>80</v>
      </c>
      <c r="D190" s="91"/>
      <c r="E190" s="91"/>
      <c r="F190" s="19" t="s">
        <v>40</v>
      </c>
      <c r="G190" s="53" t="s">
        <v>81</v>
      </c>
      <c r="H190" s="19" t="s">
        <v>42</v>
      </c>
      <c r="I190" s="53" t="s">
        <v>82</v>
      </c>
      <c r="J190" s="19" t="s">
        <v>44</v>
      </c>
      <c r="K190" s="53" t="s">
        <v>37</v>
      </c>
      <c r="L190" s="91"/>
      <c r="M190" s="19" t="s">
        <v>45</v>
      </c>
      <c r="N190" s="53" t="s">
        <v>53</v>
      </c>
    </row>
    <row r="191" spans="2:14" s="21" customFormat="1">
      <c r="B191" s="95"/>
      <c r="C191" s="55"/>
      <c r="D191" s="91"/>
      <c r="E191" s="91"/>
      <c r="F191" s="19" t="s">
        <v>47</v>
      </c>
      <c r="G191" s="53" t="s">
        <v>70</v>
      </c>
      <c r="H191" s="19" t="s">
        <v>49</v>
      </c>
      <c r="I191" s="53" t="s">
        <v>50</v>
      </c>
      <c r="J191" s="19" t="s">
        <v>51</v>
      </c>
      <c r="K191" s="53" t="s">
        <v>37</v>
      </c>
      <c r="L191" s="91"/>
      <c r="M191" s="19" t="s">
        <v>52</v>
      </c>
      <c r="N191" s="53" t="s">
        <v>53</v>
      </c>
    </row>
    <row r="192" spans="2:14" s="21" customFormat="1">
      <c r="B192" s="95"/>
      <c r="C192" s="55"/>
      <c r="D192" s="92"/>
      <c r="E192" s="92"/>
      <c r="F192" s="20" t="s">
        <v>54</v>
      </c>
      <c r="G192" s="54" t="s">
        <v>55</v>
      </c>
      <c r="H192" s="20" t="s">
        <v>56</v>
      </c>
      <c r="I192" s="54" t="s">
        <v>57</v>
      </c>
      <c r="J192" s="20" t="s">
        <v>58</v>
      </c>
      <c r="K192" s="54" t="s">
        <v>37</v>
      </c>
      <c r="L192" s="92"/>
      <c r="M192" s="20" t="s">
        <v>59</v>
      </c>
      <c r="N192" s="54" t="s">
        <v>53</v>
      </c>
    </row>
    <row r="193" spans="2:14" s="21" customFormat="1">
      <c r="B193" s="94">
        <v>36</v>
      </c>
      <c r="C193" s="50"/>
      <c r="D193" s="51" t="s">
        <v>71</v>
      </c>
      <c r="E193" s="93" t="s">
        <v>72</v>
      </c>
      <c r="F193" s="18" t="s">
        <v>22</v>
      </c>
      <c r="G193" s="52" t="s">
        <v>73</v>
      </c>
      <c r="H193" s="18" t="s">
        <v>24</v>
      </c>
      <c r="I193" s="52" t="s">
        <v>74</v>
      </c>
      <c r="J193" s="18" t="s">
        <v>26</v>
      </c>
      <c r="K193" s="52" t="s">
        <v>75</v>
      </c>
      <c r="L193" s="93" t="s">
        <v>76</v>
      </c>
      <c r="M193" s="18" t="s">
        <v>29</v>
      </c>
      <c r="N193" s="52" t="s">
        <v>53</v>
      </c>
    </row>
    <row r="194" spans="2:14" s="21" customFormat="1">
      <c r="B194" s="95"/>
      <c r="C194" s="55"/>
      <c r="D194" s="91" t="s">
        <v>77</v>
      </c>
      <c r="E194" s="91"/>
      <c r="F194" s="19" t="s">
        <v>32</v>
      </c>
      <c r="G194" s="53" t="s">
        <v>78</v>
      </c>
      <c r="H194" s="19" t="s">
        <v>34</v>
      </c>
      <c r="I194" s="53" t="s">
        <v>79</v>
      </c>
      <c r="J194" s="19" t="s">
        <v>36</v>
      </c>
      <c r="K194" s="53" t="s">
        <v>37</v>
      </c>
      <c r="L194" s="91"/>
      <c r="M194" s="19" t="s">
        <v>38</v>
      </c>
      <c r="N194" s="53" t="s">
        <v>53</v>
      </c>
    </row>
    <row r="195" spans="2:14" s="21" customFormat="1">
      <c r="B195" s="95"/>
      <c r="C195" s="55" t="s">
        <v>80</v>
      </c>
      <c r="D195" s="91"/>
      <c r="E195" s="91"/>
      <c r="F195" s="19" t="s">
        <v>40</v>
      </c>
      <c r="G195" s="53" t="s">
        <v>81</v>
      </c>
      <c r="H195" s="19" t="s">
        <v>42</v>
      </c>
      <c r="I195" s="53" t="s">
        <v>82</v>
      </c>
      <c r="J195" s="19" t="s">
        <v>44</v>
      </c>
      <c r="K195" s="53" t="s">
        <v>37</v>
      </c>
      <c r="L195" s="91"/>
      <c r="M195" s="19" t="s">
        <v>45</v>
      </c>
      <c r="N195" s="53" t="s">
        <v>53</v>
      </c>
    </row>
    <row r="196" spans="2:14" s="21" customFormat="1">
      <c r="B196" s="95"/>
      <c r="C196" s="55"/>
      <c r="D196" s="91"/>
      <c r="E196" s="91"/>
      <c r="F196" s="19" t="s">
        <v>47</v>
      </c>
      <c r="G196" s="53" t="s">
        <v>70</v>
      </c>
      <c r="H196" s="19" t="s">
        <v>49</v>
      </c>
      <c r="I196" s="53" t="s">
        <v>50</v>
      </c>
      <c r="J196" s="19" t="s">
        <v>51</v>
      </c>
      <c r="K196" s="53" t="s">
        <v>37</v>
      </c>
      <c r="L196" s="91"/>
      <c r="M196" s="19" t="s">
        <v>52</v>
      </c>
      <c r="N196" s="53" t="s">
        <v>53</v>
      </c>
    </row>
    <row r="197" spans="2:14" s="21" customFormat="1">
      <c r="B197" s="95"/>
      <c r="C197" s="55"/>
      <c r="D197" s="92"/>
      <c r="E197" s="92"/>
      <c r="F197" s="20" t="s">
        <v>54</v>
      </c>
      <c r="G197" s="54" t="s">
        <v>55</v>
      </c>
      <c r="H197" s="20" t="s">
        <v>56</v>
      </c>
      <c r="I197" s="54" t="s">
        <v>57</v>
      </c>
      <c r="J197" s="20" t="s">
        <v>58</v>
      </c>
      <c r="K197" s="54" t="s">
        <v>37</v>
      </c>
      <c r="L197" s="92"/>
      <c r="M197" s="20" t="s">
        <v>59</v>
      </c>
      <c r="N197" s="54" t="s">
        <v>53</v>
      </c>
    </row>
    <row r="198" spans="2:14" s="21" customFormat="1">
      <c r="B198" s="94">
        <v>37</v>
      </c>
      <c r="C198" s="50"/>
      <c r="D198" s="51" t="s">
        <v>71</v>
      </c>
      <c r="E198" s="93" t="s">
        <v>72</v>
      </c>
      <c r="F198" s="18" t="s">
        <v>22</v>
      </c>
      <c r="G198" s="52" t="s">
        <v>73</v>
      </c>
      <c r="H198" s="18" t="s">
        <v>24</v>
      </c>
      <c r="I198" s="52" t="s">
        <v>74</v>
      </c>
      <c r="J198" s="18" t="s">
        <v>26</v>
      </c>
      <c r="K198" s="52" t="s">
        <v>75</v>
      </c>
      <c r="L198" s="93" t="s">
        <v>76</v>
      </c>
      <c r="M198" s="18" t="s">
        <v>29</v>
      </c>
      <c r="N198" s="52" t="s">
        <v>53</v>
      </c>
    </row>
    <row r="199" spans="2:14" s="21" customFormat="1">
      <c r="B199" s="95"/>
      <c r="C199" s="55"/>
      <c r="D199" s="91" t="s">
        <v>77</v>
      </c>
      <c r="E199" s="91"/>
      <c r="F199" s="19" t="s">
        <v>32</v>
      </c>
      <c r="G199" s="53" t="s">
        <v>78</v>
      </c>
      <c r="H199" s="19" t="s">
        <v>34</v>
      </c>
      <c r="I199" s="53" t="s">
        <v>79</v>
      </c>
      <c r="J199" s="19" t="s">
        <v>36</v>
      </c>
      <c r="K199" s="53" t="s">
        <v>37</v>
      </c>
      <c r="L199" s="91"/>
      <c r="M199" s="19" t="s">
        <v>38</v>
      </c>
      <c r="N199" s="53" t="s">
        <v>53</v>
      </c>
    </row>
    <row r="200" spans="2:14" s="21" customFormat="1">
      <c r="B200" s="95"/>
      <c r="C200" s="55" t="s">
        <v>80</v>
      </c>
      <c r="D200" s="91"/>
      <c r="E200" s="91"/>
      <c r="F200" s="19" t="s">
        <v>40</v>
      </c>
      <c r="G200" s="53" t="s">
        <v>81</v>
      </c>
      <c r="H200" s="19" t="s">
        <v>42</v>
      </c>
      <c r="I200" s="53" t="s">
        <v>82</v>
      </c>
      <c r="J200" s="19" t="s">
        <v>44</v>
      </c>
      <c r="K200" s="53" t="s">
        <v>37</v>
      </c>
      <c r="L200" s="91"/>
      <c r="M200" s="19" t="s">
        <v>45</v>
      </c>
      <c r="N200" s="53" t="s">
        <v>53</v>
      </c>
    </row>
    <row r="201" spans="2:14" s="21" customFormat="1">
      <c r="B201" s="95"/>
      <c r="C201" s="55"/>
      <c r="D201" s="91"/>
      <c r="E201" s="91"/>
      <c r="F201" s="19" t="s">
        <v>47</v>
      </c>
      <c r="G201" s="53" t="s">
        <v>70</v>
      </c>
      <c r="H201" s="19" t="s">
        <v>49</v>
      </c>
      <c r="I201" s="53" t="s">
        <v>50</v>
      </c>
      <c r="J201" s="19" t="s">
        <v>51</v>
      </c>
      <c r="K201" s="53" t="s">
        <v>37</v>
      </c>
      <c r="L201" s="91"/>
      <c r="M201" s="19" t="s">
        <v>52</v>
      </c>
      <c r="N201" s="53" t="s">
        <v>53</v>
      </c>
    </row>
    <row r="202" spans="2:14" s="21" customFormat="1">
      <c r="B202" s="95"/>
      <c r="C202" s="55"/>
      <c r="D202" s="92"/>
      <c r="E202" s="92"/>
      <c r="F202" s="20" t="s">
        <v>54</v>
      </c>
      <c r="G202" s="54" t="s">
        <v>55</v>
      </c>
      <c r="H202" s="20" t="s">
        <v>56</v>
      </c>
      <c r="I202" s="54" t="s">
        <v>57</v>
      </c>
      <c r="J202" s="20" t="s">
        <v>58</v>
      </c>
      <c r="K202" s="54" t="s">
        <v>37</v>
      </c>
      <c r="L202" s="92"/>
      <c r="M202" s="20" t="s">
        <v>59</v>
      </c>
      <c r="N202" s="54" t="s">
        <v>53</v>
      </c>
    </row>
    <row r="203" spans="2:14" s="21" customFormat="1">
      <c r="B203" s="94">
        <v>38</v>
      </c>
      <c r="C203" s="50"/>
      <c r="D203" s="51" t="s">
        <v>71</v>
      </c>
      <c r="E203" s="93" t="s">
        <v>72</v>
      </c>
      <c r="F203" s="18" t="s">
        <v>22</v>
      </c>
      <c r="G203" s="52" t="s">
        <v>73</v>
      </c>
      <c r="H203" s="18" t="s">
        <v>24</v>
      </c>
      <c r="I203" s="52" t="s">
        <v>74</v>
      </c>
      <c r="J203" s="18" t="s">
        <v>26</v>
      </c>
      <c r="K203" s="52" t="s">
        <v>75</v>
      </c>
      <c r="L203" s="93" t="s">
        <v>76</v>
      </c>
      <c r="M203" s="18" t="s">
        <v>29</v>
      </c>
      <c r="N203" s="52" t="s">
        <v>53</v>
      </c>
    </row>
    <row r="204" spans="2:14" s="21" customFormat="1">
      <c r="B204" s="95"/>
      <c r="C204" s="55"/>
      <c r="D204" s="91" t="s">
        <v>77</v>
      </c>
      <c r="E204" s="91"/>
      <c r="F204" s="19" t="s">
        <v>32</v>
      </c>
      <c r="G204" s="53" t="s">
        <v>78</v>
      </c>
      <c r="H204" s="19" t="s">
        <v>34</v>
      </c>
      <c r="I204" s="53" t="s">
        <v>79</v>
      </c>
      <c r="J204" s="19" t="s">
        <v>36</v>
      </c>
      <c r="K204" s="53" t="s">
        <v>37</v>
      </c>
      <c r="L204" s="91"/>
      <c r="M204" s="19" t="s">
        <v>38</v>
      </c>
      <c r="N204" s="53" t="s">
        <v>53</v>
      </c>
    </row>
    <row r="205" spans="2:14" s="21" customFormat="1">
      <c r="B205" s="95"/>
      <c r="C205" s="55" t="s">
        <v>80</v>
      </c>
      <c r="D205" s="91"/>
      <c r="E205" s="91"/>
      <c r="F205" s="19" t="s">
        <v>40</v>
      </c>
      <c r="G205" s="53" t="s">
        <v>81</v>
      </c>
      <c r="H205" s="19" t="s">
        <v>42</v>
      </c>
      <c r="I205" s="53" t="s">
        <v>82</v>
      </c>
      <c r="J205" s="19" t="s">
        <v>44</v>
      </c>
      <c r="K205" s="53" t="s">
        <v>37</v>
      </c>
      <c r="L205" s="91"/>
      <c r="M205" s="19" t="s">
        <v>45</v>
      </c>
      <c r="N205" s="53" t="s">
        <v>53</v>
      </c>
    </row>
    <row r="206" spans="2:14" s="21" customFormat="1">
      <c r="B206" s="95"/>
      <c r="C206" s="55"/>
      <c r="D206" s="91"/>
      <c r="E206" s="91"/>
      <c r="F206" s="19" t="s">
        <v>47</v>
      </c>
      <c r="G206" s="53" t="s">
        <v>70</v>
      </c>
      <c r="H206" s="19" t="s">
        <v>49</v>
      </c>
      <c r="I206" s="53" t="s">
        <v>50</v>
      </c>
      <c r="J206" s="19" t="s">
        <v>51</v>
      </c>
      <c r="K206" s="53" t="s">
        <v>37</v>
      </c>
      <c r="L206" s="91"/>
      <c r="M206" s="19" t="s">
        <v>52</v>
      </c>
      <c r="N206" s="53" t="s">
        <v>53</v>
      </c>
    </row>
    <row r="207" spans="2:14" s="21" customFormat="1">
      <c r="B207" s="95"/>
      <c r="C207" s="55"/>
      <c r="D207" s="92"/>
      <c r="E207" s="92"/>
      <c r="F207" s="20" t="s">
        <v>54</v>
      </c>
      <c r="G207" s="54" t="s">
        <v>55</v>
      </c>
      <c r="H207" s="20" t="s">
        <v>56</v>
      </c>
      <c r="I207" s="54" t="s">
        <v>57</v>
      </c>
      <c r="J207" s="20" t="s">
        <v>58</v>
      </c>
      <c r="K207" s="54" t="s">
        <v>37</v>
      </c>
      <c r="L207" s="92"/>
      <c r="M207" s="20" t="s">
        <v>59</v>
      </c>
      <c r="N207" s="54" t="s">
        <v>53</v>
      </c>
    </row>
    <row r="208" spans="2:14" s="21" customFormat="1">
      <c r="B208" s="94">
        <v>39</v>
      </c>
      <c r="C208" s="50"/>
      <c r="D208" s="51" t="s">
        <v>71</v>
      </c>
      <c r="E208" s="93" t="s">
        <v>72</v>
      </c>
      <c r="F208" s="18" t="s">
        <v>22</v>
      </c>
      <c r="G208" s="52" t="s">
        <v>73</v>
      </c>
      <c r="H208" s="18" t="s">
        <v>24</v>
      </c>
      <c r="I208" s="52" t="s">
        <v>74</v>
      </c>
      <c r="J208" s="18" t="s">
        <v>26</v>
      </c>
      <c r="K208" s="52" t="s">
        <v>75</v>
      </c>
      <c r="L208" s="93" t="s">
        <v>76</v>
      </c>
      <c r="M208" s="18" t="s">
        <v>29</v>
      </c>
      <c r="N208" s="52" t="s">
        <v>53</v>
      </c>
    </row>
    <row r="209" spans="2:14" s="21" customFormat="1">
      <c r="B209" s="95"/>
      <c r="C209" s="55"/>
      <c r="D209" s="91" t="s">
        <v>77</v>
      </c>
      <c r="E209" s="91"/>
      <c r="F209" s="19" t="s">
        <v>32</v>
      </c>
      <c r="G209" s="53" t="s">
        <v>78</v>
      </c>
      <c r="H209" s="19" t="s">
        <v>34</v>
      </c>
      <c r="I209" s="53" t="s">
        <v>79</v>
      </c>
      <c r="J209" s="19" t="s">
        <v>36</v>
      </c>
      <c r="K209" s="53" t="s">
        <v>37</v>
      </c>
      <c r="L209" s="91"/>
      <c r="M209" s="19" t="s">
        <v>38</v>
      </c>
      <c r="N209" s="53" t="s">
        <v>53</v>
      </c>
    </row>
    <row r="210" spans="2:14" s="21" customFormat="1">
      <c r="B210" s="95"/>
      <c r="C210" s="55" t="s">
        <v>80</v>
      </c>
      <c r="D210" s="91"/>
      <c r="E210" s="91"/>
      <c r="F210" s="19" t="s">
        <v>40</v>
      </c>
      <c r="G210" s="53" t="s">
        <v>81</v>
      </c>
      <c r="H210" s="19" t="s">
        <v>42</v>
      </c>
      <c r="I210" s="53" t="s">
        <v>82</v>
      </c>
      <c r="J210" s="19" t="s">
        <v>44</v>
      </c>
      <c r="K210" s="53" t="s">
        <v>37</v>
      </c>
      <c r="L210" s="91"/>
      <c r="M210" s="19" t="s">
        <v>45</v>
      </c>
      <c r="N210" s="53" t="s">
        <v>53</v>
      </c>
    </row>
    <row r="211" spans="2:14" s="21" customFormat="1">
      <c r="B211" s="95"/>
      <c r="C211" s="55"/>
      <c r="D211" s="91"/>
      <c r="E211" s="91"/>
      <c r="F211" s="19" t="s">
        <v>47</v>
      </c>
      <c r="G211" s="53" t="s">
        <v>70</v>
      </c>
      <c r="H211" s="19" t="s">
        <v>49</v>
      </c>
      <c r="I211" s="53" t="s">
        <v>50</v>
      </c>
      <c r="J211" s="19" t="s">
        <v>51</v>
      </c>
      <c r="K211" s="53" t="s">
        <v>37</v>
      </c>
      <c r="L211" s="91"/>
      <c r="M211" s="19" t="s">
        <v>52</v>
      </c>
      <c r="N211" s="53" t="s">
        <v>53</v>
      </c>
    </row>
    <row r="212" spans="2:14" s="21" customFormat="1">
      <c r="B212" s="95"/>
      <c r="C212" s="55"/>
      <c r="D212" s="92"/>
      <c r="E212" s="92"/>
      <c r="F212" s="20" t="s">
        <v>54</v>
      </c>
      <c r="G212" s="54" t="s">
        <v>55</v>
      </c>
      <c r="H212" s="20" t="s">
        <v>56</v>
      </c>
      <c r="I212" s="54" t="s">
        <v>57</v>
      </c>
      <c r="J212" s="20" t="s">
        <v>58</v>
      </c>
      <c r="K212" s="54" t="s">
        <v>37</v>
      </c>
      <c r="L212" s="92"/>
      <c r="M212" s="20" t="s">
        <v>59</v>
      </c>
      <c r="N212" s="54" t="s">
        <v>53</v>
      </c>
    </row>
    <row r="213" spans="2:14" s="21" customFormat="1">
      <c r="B213" s="94">
        <v>40</v>
      </c>
      <c r="C213" s="50"/>
      <c r="D213" s="51" t="s">
        <v>71</v>
      </c>
      <c r="E213" s="93" t="s">
        <v>72</v>
      </c>
      <c r="F213" s="18" t="s">
        <v>22</v>
      </c>
      <c r="G213" s="52" t="s">
        <v>73</v>
      </c>
      <c r="H213" s="18" t="s">
        <v>24</v>
      </c>
      <c r="I213" s="52" t="s">
        <v>74</v>
      </c>
      <c r="J213" s="18" t="s">
        <v>26</v>
      </c>
      <c r="K213" s="52" t="s">
        <v>75</v>
      </c>
      <c r="L213" s="93" t="s">
        <v>76</v>
      </c>
      <c r="M213" s="18" t="s">
        <v>29</v>
      </c>
      <c r="N213" s="52" t="s">
        <v>53</v>
      </c>
    </row>
    <row r="214" spans="2:14" s="21" customFormat="1">
      <c r="B214" s="95"/>
      <c r="C214" s="55"/>
      <c r="D214" s="91" t="s">
        <v>77</v>
      </c>
      <c r="E214" s="91"/>
      <c r="F214" s="19" t="s">
        <v>32</v>
      </c>
      <c r="G214" s="53" t="s">
        <v>78</v>
      </c>
      <c r="H214" s="19" t="s">
        <v>34</v>
      </c>
      <c r="I214" s="53" t="s">
        <v>79</v>
      </c>
      <c r="J214" s="19" t="s">
        <v>36</v>
      </c>
      <c r="K214" s="53" t="s">
        <v>37</v>
      </c>
      <c r="L214" s="91"/>
      <c r="M214" s="19" t="s">
        <v>38</v>
      </c>
      <c r="N214" s="53" t="s">
        <v>53</v>
      </c>
    </row>
    <row r="215" spans="2:14" s="21" customFormat="1">
      <c r="B215" s="95"/>
      <c r="C215" s="55" t="s">
        <v>80</v>
      </c>
      <c r="D215" s="91"/>
      <c r="E215" s="91"/>
      <c r="F215" s="19" t="s">
        <v>40</v>
      </c>
      <c r="G215" s="53" t="s">
        <v>81</v>
      </c>
      <c r="H215" s="19" t="s">
        <v>42</v>
      </c>
      <c r="I215" s="53" t="s">
        <v>82</v>
      </c>
      <c r="J215" s="19" t="s">
        <v>44</v>
      </c>
      <c r="K215" s="53" t="s">
        <v>37</v>
      </c>
      <c r="L215" s="91"/>
      <c r="M215" s="19" t="s">
        <v>45</v>
      </c>
      <c r="N215" s="53" t="s">
        <v>53</v>
      </c>
    </row>
    <row r="216" spans="2:14" s="21" customFormat="1">
      <c r="B216" s="95"/>
      <c r="C216" s="55"/>
      <c r="D216" s="91"/>
      <c r="E216" s="91"/>
      <c r="F216" s="19" t="s">
        <v>47</v>
      </c>
      <c r="G216" s="53" t="s">
        <v>70</v>
      </c>
      <c r="H216" s="19" t="s">
        <v>49</v>
      </c>
      <c r="I216" s="53" t="s">
        <v>50</v>
      </c>
      <c r="J216" s="19" t="s">
        <v>51</v>
      </c>
      <c r="K216" s="53" t="s">
        <v>37</v>
      </c>
      <c r="L216" s="91"/>
      <c r="M216" s="19" t="s">
        <v>52</v>
      </c>
      <c r="N216" s="53" t="s">
        <v>53</v>
      </c>
    </row>
    <row r="217" spans="2:14" s="21" customFormat="1">
      <c r="B217" s="96"/>
      <c r="C217" s="55"/>
      <c r="D217" s="92"/>
      <c r="E217" s="92"/>
      <c r="F217" s="20" t="s">
        <v>54</v>
      </c>
      <c r="G217" s="54" t="s">
        <v>55</v>
      </c>
      <c r="H217" s="20" t="s">
        <v>56</v>
      </c>
      <c r="I217" s="54" t="s">
        <v>57</v>
      </c>
      <c r="J217" s="20" t="s">
        <v>58</v>
      </c>
      <c r="K217" s="54" t="s">
        <v>37</v>
      </c>
      <c r="L217" s="92"/>
      <c r="M217" s="20" t="s">
        <v>59</v>
      </c>
      <c r="N217" s="54" t="s">
        <v>53</v>
      </c>
    </row>
    <row r="218" spans="2:14">
      <c r="D218" s="106"/>
      <c r="E218" s="43"/>
      <c r="F218" s="13"/>
      <c r="G218" s="15"/>
      <c r="H218" s="17"/>
      <c r="I218" s="15"/>
      <c r="J218" s="16"/>
      <c r="K218" s="15"/>
      <c r="L218" s="106"/>
      <c r="M218" s="17"/>
      <c r="N218" s="15"/>
    </row>
    <row r="219" spans="2:14">
      <c r="D219" s="106"/>
      <c r="E219" s="43"/>
      <c r="F219" s="13"/>
      <c r="G219" s="15"/>
      <c r="H219" s="17"/>
      <c r="I219" s="15"/>
      <c r="J219" s="16"/>
      <c r="K219" s="15"/>
      <c r="L219" s="106"/>
      <c r="M219" s="17"/>
      <c r="N219" s="15"/>
    </row>
    <row r="220" spans="2:14">
      <c r="D220" s="106"/>
      <c r="E220" s="43"/>
      <c r="F220" s="13"/>
      <c r="G220" s="15"/>
      <c r="H220" s="17"/>
      <c r="I220" s="15"/>
      <c r="J220" s="16"/>
      <c r="K220" s="15"/>
      <c r="L220" s="106"/>
      <c r="M220" s="17"/>
      <c r="N220" s="15"/>
    </row>
    <row r="221" spans="2:14">
      <c r="D221" s="106"/>
      <c r="E221" s="43"/>
      <c r="F221" s="13"/>
      <c r="G221" s="15"/>
      <c r="H221" s="17"/>
      <c r="I221" s="15"/>
      <c r="J221" s="16"/>
      <c r="K221" s="15"/>
      <c r="L221" s="106"/>
      <c r="M221" s="17"/>
      <c r="N221" s="15"/>
    </row>
    <row r="222" spans="2:14">
      <c r="D222" s="106"/>
      <c r="E222" s="43"/>
      <c r="F222" s="13"/>
      <c r="G222" s="15"/>
      <c r="H222" s="17"/>
      <c r="I222" s="15"/>
      <c r="J222" s="16"/>
      <c r="K222" s="15"/>
      <c r="L222" s="106"/>
      <c r="M222" s="17"/>
      <c r="N222" s="15"/>
    </row>
    <row r="223" spans="2:14">
      <c r="D223" s="106"/>
      <c r="E223" s="43"/>
      <c r="F223" s="13"/>
      <c r="G223" s="15"/>
      <c r="H223" s="17"/>
      <c r="I223" s="15"/>
      <c r="J223" s="16"/>
      <c r="K223" s="15"/>
      <c r="L223" s="106"/>
      <c r="M223" s="17"/>
      <c r="N223" s="15"/>
    </row>
    <row r="224" spans="2:14">
      <c r="D224" s="106"/>
      <c r="E224" s="43"/>
      <c r="F224" s="13"/>
      <c r="G224" s="15"/>
      <c r="H224" s="17"/>
      <c r="I224" s="15"/>
      <c r="J224" s="16"/>
      <c r="K224" s="15"/>
      <c r="L224" s="106"/>
      <c r="M224" s="17"/>
      <c r="N224" s="15"/>
    </row>
    <row r="225" spans="4:14">
      <c r="D225" s="106"/>
      <c r="E225" s="43"/>
      <c r="F225" s="13"/>
      <c r="G225" s="15"/>
      <c r="H225" s="17"/>
      <c r="I225" s="15"/>
      <c r="J225" s="16"/>
      <c r="K225" s="15"/>
      <c r="L225" s="106"/>
      <c r="M225" s="17"/>
      <c r="N225" s="15"/>
    </row>
    <row r="226" spans="4:14">
      <c r="D226" s="106"/>
      <c r="E226" s="43"/>
      <c r="F226" s="13"/>
      <c r="G226" s="15"/>
      <c r="H226" s="17"/>
      <c r="I226" s="15"/>
      <c r="J226" s="16"/>
      <c r="K226" s="15"/>
      <c r="L226" s="106"/>
      <c r="M226" s="17"/>
      <c r="N226" s="15"/>
    </row>
    <row r="227" spans="4:14">
      <c r="D227" s="106"/>
      <c r="E227" s="43"/>
      <c r="F227" s="13"/>
      <c r="G227" s="15"/>
      <c r="H227" s="17"/>
      <c r="I227" s="15"/>
      <c r="J227" s="16"/>
      <c r="K227" s="15"/>
      <c r="L227" s="106"/>
      <c r="M227" s="17"/>
      <c r="N227" s="15"/>
    </row>
    <row r="228" spans="4:14">
      <c r="D228" s="106"/>
      <c r="E228" s="43"/>
      <c r="F228" s="13"/>
      <c r="G228" s="15"/>
      <c r="H228" s="17"/>
      <c r="I228" s="15"/>
      <c r="J228" s="16"/>
      <c r="K228" s="15"/>
      <c r="L228" s="106"/>
      <c r="M228" s="17"/>
      <c r="N228" s="15"/>
    </row>
    <row r="229" spans="4:14">
      <c r="D229" s="106"/>
      <c r="E229" s="43"/>
      <c r="F229" s="13"/>
      <c r="G229" s="15"/>
      <c r="H229" s="17"/>
      <c r="I229" s="15"/>
      <c r="J229" s="16"/>
      <c r="K229" s="15"/>
      <c r="L229" s="106"/>
      <c r="M229" s="17"/>
      <c r="N229" s="15"/>
    </row>
    <row r="230" spans="4:14">
      <c r="D230" s="106"/>
      <c r="E230" s="43"/>
      <c r="F230" s="13"/>
      <c r="G230" s="15"/>
      <c r="H230" s="17"/>
      <c r="I230" s="15"/>
      <c r="J230" s="16"/>
      <c r="K230" s="15"/>
      <c r="L230" s="106"/>
      <c r="M230" s="17"/>
      <c r="N230" s="15"/>
    </row>
    <row r="231" spans="4:14">
      <c r="D231" s="106"/>
      <c r="E231" s="43"/>
      <c r="F231" s="13"/>
      <c r="G231" s="15"/>
      <c r="H231" s="17"/>
      <c r="I231" s="15"/>
      <c r="J231" s="16"/>
      <c r="K231" s="15"/>
      <c r="L231" s="106"/>
      <c r="M231" s="17"/>
      <c r="N231" s="15"/>
    </row>
    <row r="232" spans="4:14">
      <c r="D232" s="106"/>
      <c r="E232" s="43"/>
      <c r="F232" s="13"/>
      <c r="G232" s="15"/>
      <c r="H232" s="17"/>
      <c r="I232" s="15"/>
      <c r="J232" s="16"/>
      <c r="K232" s="15"/>
      <c r="L232" s="106"/>
      <c r="M232" s="17"/>
      <c r="N232" s="15"/>
    </row>
  </sheetData>
  <sheetProtection selectLockedCells="1"/>
  <mergeCells count="186">
    <mergeCell ref="D218:D222"/>
    <mergeCell ref="L218:L222"/>
    <mergeCell ref="D223:D227"/>
    <mergeCell ref="L223:L227"/>
    <mergeCell ref="D228:D232"/>
    <mergeCell ref="L228:L232"/>
    <mergeCell ref="B208:B212"/>
    <mergeCell ref="L208:L212"/>
    <mergeCell ref="B213:B217"/>
    <mergeCell ref="L213:L217"/>
    <mergeCell ref="D209:D212"/>
    <mergeCell ref="D214:D217"/>
    <mergeCell ref="E208:E212"/>
    <mergeCell ref="E213:E217"/>
    <mergeCell ref="B198:B202"/>
    <mergeCell ref="L198:L202"/>
    <mergeCell ref="B203:B207"/>
    <mergeCell ref="L203:L207"/>
    <mergeCell ref="D199:D202"/>
    <mergeCell ref="D204:D207"/>
    <mergeCell ref="B188:B192"/>
    <mergeCell ref="L188:L192"/>
    <mergeCell ref="B193:B197"/>
    <mergeCell ref="L193:L197"/>
    <mergeCell ref="D189:D192"/>
    <mergeCell ref="D194:D197"/>
    <mergeCell ref="E188:E192"/>
    <mergeCell ref="E193:E197"/>
    <mergeCell ref="E198:E202"/>
    <mergeCell ref="E203:E207"/>
    <mergeCell ref="B178:B182"/>
    <mergeCell ref="L178:L182"/>
    <mergeCell ref="B183:B187"/>
    <mergeCell ref="L183:L187"/>
    <mergeCell ref="D179:D182"/>
    <mergeCell ref="D184:D187"/>
    <mergeCell ref="B168:B172"/>
    <mergeCell ref="L168:L172"/>
    <mergeCell ref="B173:B177"/>
    <mergeCell ref="L173:L177"/>
    <mergeCell ref="D169:D172"/>
    <mergeCell ref="D174:D177"/>
    <mergeCell ref="E168:E172"/>
    <mergeCell ref="E173:E177"/>
    <mergeCell ref="E178:E182"/>
    <mergeCell ref="E183:E187"/>
    <mergeCell ref="B158:B162"/>
    <mergeCell ref="L158:L162"/>
    <mergeCell ref="B163:B167"/>
    <mergeCell ref="L163:L167"/>
    <mergeCell ref="D159:D162"/>
    <mergeCell ref="D164:D167"/>
    <mergeCell ref="B148:B152"/>
    <mergeCell ref="L148:L152"/>
    <mergeCell ref="B153:B157"/>
    <mergeCell ref="L153:L157"/>
    <mergeCell ref="D149:D152"/>
    <mergeCell ref="D154:D157"/>
    <mergeCell ref="E148:E152"/>
    <mergeCell ref="E153:E157"/>
    <mergeCell ref="E158:E162"/>
    <mergeCell ref="E163:E167"/>
    <mergeCell ref="B138:B142"/>
    <mergeCell ref="L138:L142"/>
    <mergeCell ref="B143:B147"/>
    <mergeCell ref="L143:L147"/>
    <mergeCell ref="D139:D142"/>
    <mergeCell ref="D144:D147"/>
    <mergeCell ref="B128:B132"/>
    <mergeCell ref="L128:L132"/>
    <mergeCell ref="B133:B137"/>
    <mergeCell ref="L133:L137"/>
    <mergeCell ref="D129:D132"/>
    <mergeCell ref="D134:D137"/>
    <mergeCell ref="E128:E132"/>
    <mergeCell ref="E133:E137"/>
    <mergeCell ref="E138:E142"/>
    <mergeCell ref="E143:E147"/>
    <mergeCell ref="B118:B122"/>
    <mergeCell ref="L118:L122"/>
    <mergeCell ref="B123:B127"/>
    <mergeCell ref="L123:L127"/>
    <mergeCell ref="D119:D122"/>
    <mergeCell ref="D124:D127"/>
    <mergeCell ref="B108:B112"/>
    <mergeCell ref="L108:L112"/>
    <mergeCell ref="B113:B117"/>
    <mergeCell ref="L113:L117"/>
    <mergeCell ref="D109:D112"/>
    <mergeCell ref="D114:D117"/>
    <mergeCell ref="E108:E112"/>
    <mergeCell ref="E113:E117"/>
    <mergeCell ref="E118:E122"/>
    <mergeCell ref="E123:E127"/>
    <mergeCell ref="B98:B102"/>
    <mergeCell ref="L98:L102"/>
    <mergeCell ref="B103:B107"/>
    <mergeCell ref="L103:L107"/>
    <mergeCell ref="D99:D102"/>
    <mergeCell ref="D104:D107"/>
    <mergeCell ref="B88:B92"/>
    <mergeCell ref="L88:L92"/>
    <mergeCell ref="B93:B97"/>
    <mergeCell ref="L93:L97"/>
    <mergeCell ref="E88:E92"/>
    <mergeCell ref="E93:E97"/>
    <mergeCell ref="E98:E102"/>
    <mergeCell ref="E103:E107"/>
    <mergeCell ref="D89:D92"/>
    <mergeCell ref="D94:D97"/>
    <mergeCell ref="B78:B82"/>
    <mergeCell ref="L78:L82"/>
    <mergeCell ref="B83:B87"/>
    <mergeCell ref="L83:L87"/>
    <mergeCell ref="B68:B72"/>
    <mergeCell ref="L68:L72"/>
    <mergeCell ref="B73:B77"/>
    <mergeCell ref="L73:L77"/>
    <mergeCell ref="E68:E72"/>
    <mergeCell ref="E73:E77"/>
    <mergeCell ref="E78:E82"/>
    <mergeCell ref="E83:E87"/>
    <mergeCell ref="D79:D82"/>
    <mergeCell ref="D84:D87"/>
    <mergeCell ref="D69:D72"/>
    <mergeCell ref="D74:D77"/>
    <mergeCell ref="B58:B62"/>
    <mergeCell ref="L58:L62"/>
    <mergeCell ref="B63:B67"/>
    <mergeCell ref="L63:L67"/>
    <mergeCell ref="B48:B52"/>
    <mergeCell ref="L48:L52"/>
    <mergeCell ref="B53:B57"/>
    <mergeCell ref="L53:L57"/>
    <mergeCell ref="E48:E52"/>
    <mergeCell ref="E53:E57"/>
    <mergeCell ref="E58:E62"/>
    <mergeCell ref="E63:E67"/>
    <mergeCell ref="D59:D62"/>
    <mergeCell ref="D64:D67"/>
    <mergeCell ref="D49:D52"/>
    <mergeCell ref="D54:D57"/>
    <mergeCell ref="B38:B42"/>
    <mergeCell ref="L38:L42"/>
    <mergeCell ref="B43:B47"/>
    <mergeCell ref="L43:L47"/>
    <mergeCell ref="B28:B32"/>
    <mergeCell ref="L28:L32"/>
    <mergeCell ref="B33:B37"/>
    <mergeCell ref="L33:L37"/>
    <mergeCell ref="E38:E42"/>
    <mergeCell ref="E33:E37"/>
    <mergeCell ref="E28:E32"/>
    <mergeCell ref="E43:E47"/>
    <mergeCell ref="D39:D42"/>
    <mergeCell ref="D44:D47"/>
    <mergeCell ref="D29:D32"/>
    <mergeCell ref="D34:D37"/>
    <mergeCell ref="B18:B22"/>
    <mergeCell ref="L18:L22"/>
    <mergeCell ref="B23:B27"/>
    <mergeCell ref="L23:L27"/>
    <mergeCell ref="B8:B12"/>
    <mergeCell ref="C8:C12"/>
    <mergeCell ref="L8:L12"/>
    <mergeCell ref="B13:B17"/>
    <mergeCell ref="C13:C17"/>
    <mergeCell ref="L13:L17"/>
    <mergeCell ref="D14:D17"/>
    <mergeCell ref="D9:D12"/>
    <mergeCell ref="E23:E27"/>
    <mergeCell ref="E18:E22"/>
    <mergeCell ref="E13:E17"/>
    <mergeCell ref="E8:E12"/>
    <mergeCell ref="D19:D22"/>
    <mergeCell ref="D24:D27"/>
    <mergeCell ref="M6:N6"/>
    <mergeCell ref="F7:G7"/>
    <mergeCell ref="H7:I7"/>
    <mergeCell ref="J7:K7"/>
    <mergeCell ref="M7:N7"/>
    <mergeCell ref="A2:C2"/>
    <mergeCell ref="B4:C4"/>
    <mergeCell ref="F6:G6"/>
    <mergeCell ref="H6:I6"/>
    <mergeCell ref="J6:K6"/>
  </mergeCells>
  <dataValidations count="2">
    <dataValidation type="list" allowBlank="1" showInputMessage="1" showErrorMessage="1" sqref="D148 D153 D158 D163 D168 D173 D178 D183 D188 D193 D198 D203 D208 D213 D98 D103 D108 D113 D118 D123 D128 D133 D138 D143 D23 D28 D93 D33 D38 D43 D48 D53 D58 D63 D68 D73 D78 D83 D88 D18" xr:uid="{00000000-0002-0000-0100-000000000000}">
      <formula1>"Primary Prevention, Secondary Prevention"</formula1>
    </dataValidation>
    <dataValidation type="list" showInputMessage="1" showErrorMessage="1" sqref="E8:E217" xr:uid="{00000000-0002-0000-0100-000001000000}">
      <formula1>"Biological Factors, Individual Lifestyle Factors, Social and Community Factors, Living and Working Conditions, Wider Conditions"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'List DATA'!$D$3:$D$16</xm:f>
          </x14:formula1>
          <xm:sqref>N8:N217</xm:sqref>
        </x14:dataValidation>
        <x14:dataValidation type="list" allowBlank="1" showInputMessage="1" xr:uid="{00000000-0002-0000-0100-000003000000}">
          <x14:formula1>
            <xm:f>'List DATA'!$B$3:$B$13</xm:f>
          </x14:formula1>
          <xm:sqref>K8:K217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17"/>
  <sheetViews>
    <sheetView workbookViewId="0">
      <selection activeCell="B3" sqref="B3:B13"/>
    </sheetView>
  </sheetViews>
  <sheetFormatPr defaultColWidth="9.140625" defaultRowHeight="14.45"/>
  <cols>
    <col min="1" max="1" width="9.140625" style="11"/>
    <col min="2" max="2" width="29.85546875" style="11" customWidth="1"/>
    <col min="3" max="16384" width="9.140625" style="11"/>
  </cols>
  <sheetData>
    <row r="2" spans="2:4">
      <c r="B2" s="23" t="s">
        <v>116</v>
      </c>
      <c r="D2" s="23" t="s">
        <v>117</v>
      </c>
    </row>
    <row r="3" spans="2:4">
      <c r="B3" s="13" t="s">
        <v>118</v>
      </c>
      <c r="D3" s="13" t="s">
        <v>119</v>
      </c>
    </row>
    <row r="4" spans="2:4">
      <c r="B4" s="13" t="s">
        <v>120</v>
      </c>
      <c r="D4" s="13" t="s">
        <v>121</v>
      </c>
    </row>
    <row r="5" spans="2:4">
      <c r="B5" s="13" t="s">
        <v>122</v>
      </c>
      <c r="D5" s="13" t="s">
        <v>123</v>
      </c>
    </row>
    <row r="6" spans="2:4">
      <c r="B6" s="13" t="s">
        <v>124</v>
      </c>
      <c r="D6" s="13" t="s">
        <v>125</v>
      </c>
    </row>
    <row r="7" spans="2:4">
      <c r="B7" s="13" t="s">
        <v>115</v>
      </c>
      <c r="D7" s="13" t="s">
        <v>126</v>
      </c>
    </row>
    <row r="8" spans="2:4">
      <c r="B8" s="13" t="s">
        <v>98</v>
      </c>
      <c r="D8" s="13" t="s">
        <v>127</v>
      </c>
    </row>
    <row r="9" spans="2:4">
      <c r="B9" s="13" t="s">
        <v>128</v>
      </c>
      <c r="D9" s="11" t="s">
        <v>129</v>
      </c>
    </row>
    <row r="10" spans="2:4">
      <c r="B10" s="13" t="s">
        <v>104</v>
      </c>
      <c r="D10" s="11" t="s">
        <v>130</v>
      </c>
    </row>
    <row r="11" spans="2:4">
      <c r="B11" s="13" t="s">
        <v>131</v>
      </c>
      <c r="D11" s="13" t="s">
        <v>132</v>
      </c>
    </row>
    <row r="12" spans="2:4">
      <c r="B12" s="13" t="s">
        <v>27</v>
      </c>
      <c r="D12" s="13" t="s">
        <v>133</v>
      </c>
    </row>
    <row r="13" spans="2:4">
      <c r="B13" s="13" t="s">
        <v>134</v>
      </c>
      <c r="D13" s="13" t="s">
        <v>135</v>
      </c>
    </row>
    <row r="14" spans="2:4">
      <c r="D14" s="13" t="s">
        <v>39</v>
      </c>
    </row>
    <row r="15" spans="2:4">
      <c r="D15" s="13" t="s">
        <v>46</v>
      </c>
    </row>
    <row r="16" spans="2:4">
      <c r="D16" s="13" t="s">
        <v>105</v>
      </c>
    </row>
    <row r="17" spans="4:4">
      <c r="D17" s="13"/>
    </row>
  </sheetData>
  <sheetProtection sheet="1" objects="1" scenarios="1"/>
  <sortState xmlns:xlrd2="http://schemas.microsoft.com/office/spreadsheetml/2017/richdata2" ref="D3:D17">
    <sortCondition ref="D2"/>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43"/>
  <sheetViews>
    <sheetView zoomScale="85" zoomScaleNormal="85" workbookViewId="0">
      <pane xSplit="2" ySplit="8" topLeftCell="C9" activePane="bottomRight" state="frozen"/>
      <selection pane="bottomRight" activeCell="I29" sqref="I29:I30"/>
      <selection pane="bottomLeft" activeCell="A9" sqref="A9"/>
      <selection pane="topRight" activeCell="C1" sqref="C1"/>
    </sheetView>
  </sheetViews>
  <sheetFormatPr defaultColWidth="9.140625" defaultRowHeight="14.45"/>
  <cols>
    <col min="1" max="1" width="9.140625" style="11"/>
    <col min="2" max="2" width="8.5703125" style="11" bestFit="1" customWidth="1"/>
    <col min="3" max="3" width="42.5703125" style="11" customWidth="1"/>
    <col min="4" max="4" width="6" style="11" customWidth="1"/>
    <col min="5" max="5" width="47.85546875" style="11" customWidth="1"/>
    <col min="6" max="6" width="11.140625" style="11" bestFit="1" customWidth="1"/>
    <col min="7" max="7" width="49" style="11" customWidth="1"/>
    <col min="8" max="8" width="25.5703125" style="30" customWidth="1"/>
    <col min="9" max="9" width="30.85546875" style="22" bestFit="1" customWidth="1"/>
    <col min="10" max="11" width="9.140625" style="11"/>
    <col min="12" max="12" width="62" style="11" customWidth="1"/>
    <col min="13" max="16384" width="9.140625" style="11"/>
  </cols>
  <sheetData>
    <row r="1" spans="1:12" ht="15" thickBot="1"/>
    <row r="2" spans="1:12" ht="26.45" thickBot="1">
      <c r="A2" s="98" t="s">
        <v>136</v>
      </c>
      <c r="B2" s="123"/>
      <c r="C2" s="124"/>
      <c r="D2" s="25"/>
    </row>
    <row r="3" spans="1:12" ht="26.1">
      <c r="A3" s="2"/>
      <c r="B3" s="2"/>
      <c r="C3" s="2"/>
      <c r="D3" s="2"/>
    </row>
    <row r="4" spans="1:12" ht="27.75" customHeight="1">
      <c r="A4" s="2"/>
      <c r="B4" s="99" t="s">
        <v>137</v>
      </c>
      <c r="C4" s="125"/>
      <c r="D4" s="25"/>
    </row>
    <row r="7" spans="1:12">
      <c r="B7" s="26"/>
      <c r="C7" s="112" t="s">
        <v>138</v>
      </c>
      <c r="D7" s="112" t="s">
        <v>139</v>
      </c>
      <c r="E7" s="112"/>
      <c r="F7" s="112" t="s">
        <v>140</v>
      </c>
      <c r="G7" s="112"/>
      <c r="I7" s="14" t="s">
        <v>141</v>
      </c>
    </row>
    <row r="8" spans="1:12">
      <c r="B8" s="27"/>
      <c r="C8" s="113"/>
      <c r="D8" s="113"/>
      <c r="E8" s="113"/>
      <c r="F8" s="113"/>
      <c r="G8" s="113"/>
      <c r="I8" s="12" t="s">
        <v>142</v>
      </c>
    </row>
    <row r="9" spans="1:12" ht="29.1">
      <c r="B9" s="117" t="s">
        <v>18</v>
      </c>
      <c r="C9" s="114" t="s">
        <v>19</v>
      </c>
      <c r="D9" s="70" t="s">
        <v>143</v>
      </c>
      <c r="E9" s="71" t="str">
        <f>'1. Current Actions'!G8</f>
        <v>Engage 500 participants in each year of the funding period.</v>
      </c>
      <c r="F9" s="70" t="s">
        <v>144</v>
      </c>
      <c r="G9" s="71" t="str">
        <f>'1. Current Actions'!I8</f>
        <v>Increase family knowledge of healthy lifestyle behaviours.</v>
      </c>
      <c r="H9" s="31" t="s">
        <v>144</v>
      </c>
      <c r="I9" s="76">
        <v>1</v>
      </c>
      <c r="L9" s="88"/>
    </row>
    <row r="10" spans="1:12" ht="29.1">
      <c r="B10" s="118"/>
      <c r="C10" s="115"/>
      <c r="D10" s="70" t="s">
        <v>32</v>
      </c>
      <c r="E10" s="71" t="str">
        <f>'1. Current Actions'!G9</f>
        <v xml:space="preserve">70% of those starting a programme, to then complete the programme. </v>
      </c>
      <c r="F10" s="70" t="s">
        <v>145</v>
      </c>
      <c r="G10" s="71" t="str">
        <f>'1. Current Actions'!I9</f>
        <v>Reduce the prevalence of local level obesity in children under 11 years old by 0.5%.</v>
      </c>
      <c r="H10" s="31" t="s">
        <v>145</v>
      </c>
      <c r="I10" s="76">
        <v>4</v>
      </c>
    </row>
    <row r="11" spans="1:12" ht="33.75" customHeight="1">
      <c r="B11" s="118"/>
      <c r="C11" s="115"/>
      <c r="D11" s="70" t="s">
        <v>40</v>
      </c>
      <c r="E11" s="71" t="str">
        <f>'1. Current Actions'!G10</f>
        <v xml:space="preserve">50% of those starting the programme to demonstrate a BMI SDS reduction of 0.25 units in three months. </v>
      </c>
      <c r="F11" s="70" t="s">
        <v>146</v>
      </c>
      <c r="G11" s="71" t="str">
        <f>'1. Current Actions'!I10</f>
        <v>Increase the confidence of GPs to refer to a weight management programme.</v>
      </c>
      <c r="H11" s="31" t="s">
        <v>146</v>
      </c>
      <c r="I11" s="76">
        <v>3</v>
      </c>
    </row>
    <row r="12" spans="1:12" ht="29.1">
      <c r="B12" s="118"/>
      <c r="C12" s="115"/>
      <c r="D12" s="70" t="s">
        <v>47</v>
      </c>
      <c r="E12" s="71" t="str">
        <f>'1. Current Actions'!G11</f>
        <v>70% of those starting the programme to show improvement in mental wellbeing over three months.</v>
      </c>
      <c r="F12" s="70" t="s">
        <v>147</v>
      </c>
      <c r="G12" s="72" t="str">
        <f>'1. Current Actions'!I11</f>
        <v>[INSERT OUTCOME 4 HERE]</v>
      </c>
      <c r="H12" s="31" t="s">
        <v>147</v>
      </c>
      <c r="I12" s="77"/>
    </row>
    <row r="13" spans="1:12">
      <c r="B13" s="119"/>
      <c r="C13" s="116"/>
      <c r="D13" s="73" t="s">
        <v>148</v>
      </c>
      <c r="E13" s="74" t="str">
        <f>'1. Current Actions'!G12</f>
        <v>[INSERT KPI 5 HERE]</v>
      </c>
      <c r="F13" s="73" t="s">
        <v>149</v>
      </c>
      <c r="G13" s="74" t="str">
        <f>'1. Current Actions'!I12</f>
        <v>[INSERT OUTCOME 5 HERE]</v>
      </c>
      <c r="H13" s="31" t="s">
        <v>149</v>
      </c>
      <c r="I13" s="78"/>
    </row>
    <row r="14" spans="1:12" ht="29.1">
      <c r="B14" s="117" t="s">
        <v>18</v>
      </c>
      <c r="C14" s="114" t="s">
        <v>60</v>
      </c>
      <c r="D14" s="70" t="s">
        <v>143</v>
      </c>
      <c r="E14" s="71" t="str">
        <f>'1. Current Actions'!G13</f>
        <v xml:space="preserve">Build brand recognition of Change4Life in all primary schools in the LA. </v>
      </c>
      <c r="F14" s="70" t="s">
        <v>144</v>
      </c>
      <c r="G14" s="71" t="str">
        <f>'1. Current Actions'!I13</f>
        <v>Increase population awareness of Change4Life campaign messages</v>
      </c>
      <c r="H14" s="31" t="s">
        <v>144</v>
      </c>
      <c r="I14" s="76">
        <v>2</v>
      </c>
    </row>
    <row r="15" spans="1:12" ht="43.5">
      <c r="B15" s="118"/>
      <c r="C15" s="115"/>
      <c r="D15" s="70" t="s">
        <v>32</v>
      </c>
      <c r="E15" s="71" t="str">
        <f>'1. Current Actions'!G14</f>
        <v xml:space="preserve">Target all the population in the LA with the Change4Life messages, with 50% of those surveyed able to provide a brief and accurate description of the campaigns aims. </v>
      </c>
      <c r="F15" s="70" t="s">
        <v>145</v>
      </c>
      <c r="G15" s="71" t="str">
        <f>'1. Current Actions'!I14</f>
        <v xml:space="preserve">Encourage families with weight-related issues to contemplate accessing the weight management services. </v>
      </c>
      <c r="H15" s="31" t="s">
        <v>145</v>
      </c>
      <c r="I15" s="76">
        <v>4</v>
      </c>
    </row>
    <row r="16" spans="1:12" ht="29.1">
      <c r="B16" s="118"/>
      <c r="C16" s="115"/>
      <c r="D16" s="70" t="s">
        <v>40</v>
      </c>
      <c r="E16" s="71" t="str">
        <f>'1. Current Actions'!G15</f>
        <v xml:space="preserve">Work with 75% of all the local sports teams, and have brand promotion at approximately half of these clubs. </v>
      </c>
      <c r="F16" s="70" t="s">
        <v>146</v>
      </c>
      <c r="G16" s="71" t="str">
        <f>'1. Current Actions'!I15</f>
        <v xml:space="preserve">Use the brand identity to hook local services on to (e.g. Girls4Life and Swim4Life programmes). </v>
      </c>
      <c r="H16" s="31" t="s">
        <v>146</v>
      </c>
      <c r="I16" s="76">
        <v>1</v>
      </c>
    </row>
    <row r="17" spans="2:18">
      <c r="B17" s="118"/>
      <c r="C17" s="115"/>
      <c r="D17" s="70" t="s">
        <v>47</v>
      </c>
      <c r="E17" s="72" t="str">
        <f>'1. Current Actions'!G16</f>
        <v>[INSERT KPI 4 HERE]</v>
      </c>
      <c r="F17" s="70" t="s">
        <v>147</v>
      </c>
      <c r="G17" s="72" t="str">
        <f>'1. Current Actions'!I16</f>
        <v>[INSERT OUTCOME 4 HERE]</v>
      </c>
      <c r="H17" s="31" t="s">
        <v>147</v>
      </c>
      <c r="I17" s="76"/>
    </row>
    <row r="18" spans="2:18">
      <c r="B18" s="119"/>
      <c r="C18" s="116"/>
      <c r="D18" s="73" t="s">
        <v>148</v>
      </c>
      <c r="E18" s="74" t="str">
        <f>'1. Current Actions'!G17</f>
        <v>[INSERT KPI 5 HERE]</v>
      </c>
      <c r="F18" s="73" t="s">
        <v>149</v>
      </c>
      <c r="G18" s="74" t="str">
        <f>'1. Current Actions'!I17</f>
        <v>[INSERT OUTCOME 5 HERE]</v>
      </c>
      <c r="H18" s="31" t="s">
        <v>149</v>
      </c>
      <c r="I18" s="79"/>
    </row>
    <row r="19" spans="2:18">
      <c r="B19" s="117">
        <v>1</v>
      </c>
      <c r="C19" s="114">
        <f>'1. Current Actions'!C18</f>
        <v>0</v>
      </c>
      <c r="D19" s="70" t="s">
        <v>143</v>
      </c>
      <c r="E19" s="72" t="str">
        <f>'1. Current Actions'!G18</f>
        <v>[INSERT KPI 1 HERE]</v>
      </c>
      <c r="F19" s="70" t="s">
        <v>144</v>
      </c>
      <c r="G19" s="72" t="str">
        <f>'1. Current Actions'!I18</f>
        <v>[INSERT OUTCOME 1 HERE]</v>
      </c>
      <c r="H19" s="31" t="s">
        <v>144</v>
      </c>
      <c r="I19" s="76"/>
    </row>
    <row r="20" spans="2:18">
      <c r="B20" s="118"/>
      <c r="C20" s="115"/>
      <c r="D20" s="70" t="s">
        <v>32</v>
      </c>
      <c r="E20" s="72" t="str">
        <f>'1. Current Actions'!G19</f>
        <v>[INSERT KPI 2 HERE]</v>
      </c>
      <c r="F20" s="70" t="s">
        <v>145</v>
      </c>
      <c r="G20" s="72" t="str">
        <f>'1. Current Actions'!I19</f>
        <v>[INSERT OUTCOME 2 HERE]</v>
      </c>
      <c r="H20" s="31" t="s">
        <v>145</v>
      </c>
      <c r="I20" s="76"/>
    </row>
    <row r="21" spans="2:18">
      <c r="B21" s="118"/>
      <c r="C21" s="115"/>
      <c r="D21" s="70" t="s">
        <v>40</v>
      </c>
      <c r="E21" s="72" t="str">
        <f>'1. Current Actions'!G20</f>
        <v>[INSERT KPI 3 HERE]</v>
      </c>
      <c r="F21" s="70" t="s">
        <v>146</v>
      </c>
      <c r="G21" s="72" t="str">
        <f>'1. Current Actions'!I20</f>
        <v>[INSERT OUTCOME 3 HERE]</v>
      </c>
      <c r="H21" s="31" t="s">
        <v>146</v>
      </c>
      <c r="I21" s="76"/>
    </row>
    <row r="22" spans="2:18">
      <c r="B22" s="118"/>
      <c r="C22" s="115"/>
      <c r="D22" s="70" t="s">
        <v>47</v>
      </c>
      <c r="E22" s="72" t="str">
        <f>'1. Current Actions'!G21</f>
        <v>[INSERT KPI 4 HERE]</v>
      </c>
      <c r="F22" s="70" t="s">
        <v>147</v>
      </c>
      <c r="G22" s="72" t="str">
        <f>'1. Current Actions'!I21</f>
        <v>[INSERT OUTCOME 4 HERE]</v>
      </c>
      <c r="H22" s="31" t="s">
        <v>147</v>
      </c>
      <c r="I22" s="76"/>
    </row>
    <row r="23" spans="2:18">
      <c r="B23" s="119"/>
      <c r="C23" s="115"/>
      <c r="D23" s="73" t="s">
        <v>148</v>
      </c>
      <c r="E23" s="74" t="str">
        <f>'1. Current Actions'!G22</f>
        <v>[INSERT KPI 5 HERE]</v>
      </c>
      <c r="F23" s="73" t="s">
        <v>149</v>
      </c>
      <c r="G23" s="74" t="str">
        <f>'1. Current Actions'!I22</f>
        <v>[INSERT OUTCOME 5 HERE]</v>
      </c>
      <c r="H23" s="31" t="s">
        <v>149</v>
      </c>
      <c r="I23" s="79"/>
    </row>
    <row r="24" spans="2:18">
      <c r="B24" s="117">
        <v>2</v>
      </c>
      <c r="C24" s="114" t="str">
        <f>'1. Current Actions'!C25</f>
        <v>[INSERT TITLE OF ACTION]</v>
      </c>
      <c r="D24" s="70" t="s">
        <v>143</v>
      </c>
      <c r="E24" s="72" t="str">
        <f>'1. Current Actions'!G23</f>
        <v>[INSERT KPI 1 HERE]</v>
      </c>
      <c r="F24" s="70" t="s">
        <v>144</v>
      </c>
      <c r="G24" s="72" t="str">
        <f>'1. Current Actions'!I23</f>
        <v>[INSERT OUTCOME 1 HERE]</v>
      </c>
      <c r="H24" s="31" t="s">
        <v>144</v>
      </c>
      <c r="I24" s="76"/>
    </row>
    <row r="25" spans="2:18">
      <c r="B25" s="118"/>
      <c r="C25" s="115"/>
      <c r="D25" s="70" t="s">
        <v>32</v>
      </c>
      <c r="E25" s="72" t="str">
        <f>'1. Current Actions'!G24</f>
        <v>[INSERT KPI 2 HERE]</v>
      </c>
      <c r="F25" s="70" t="s">
        <v>145</v>
      </c>
      <c r="G25" s="72" t="str">
        <f>'1. Current Actions'!I24</f>
        <v>[INSERT OUTCOME 2 HERE]</v>
      </c>
      <c r="H25" s="31" t="s">
        <v>145</v>
      </c>
      <c r="I25" s="76"/>
    </row>
    <row r="26" spans="2:18">
      <c r="B26" s="118"/>
      <c r="C26" s="115"/>
      <c r="D26" s="70" t="s">
        <v>40</v>
      </c>
      <c r="E26" s="72" t="str">
        <f>'1. Current Actions'!G25</f>
        <v>[INSERT KPI 3 HERE]</v>
      </c>
      <c r="F26" s="70" t="s">
        <v>146</v>
      </c>
      <c r="G26" s="72" t="str">
        <f>'1. Current Actions'!I25</f>
        <v>[INSERT OUTCOME 3 HERE]</v>
      </c>
      <c r="H26" s="31" t="s">
        <v>146</v>
      </c>
      <c r="I26" s="76"/>
    </row>
    <row r="27" spans="2:18">
      <c r="B27" s="118"/>
      <c r="C27" s="115"/>
      <c r="D27" s="70" t="s">
        <v>47</v>
      </c>
      <c r="E27" s="72" t="str">
        <f>'1. Current Actions'!G26</f>
        <v>[INSERT KPI 4 HERE]</v>
      </c>
      <c r="F27" s="70" t="s">
        <v>147</v>
      </c>
      <c r="G27" s="72" t="str">
        <f>'1. Current Actions'!I26</f>
        <v>[INSERT OUTCOME 4 HERE]</v>
      </c>
      <c r="H27" s="31" t="s">
        <v>147</v>
      </c>
      <c r="I27" s="76"/>
    </row>
    <row r="28" spans="2:18">
      <c r="B28" s="119"/>
      <c r="C28" s="115"/>
      <c r="D28" s="73" t="s">
        <v>148</v>
      </c>
      <c r="E28" s="74" t="str">
        <f>'1. Current Actions'!G27</f>
        <v>[INSERT KPI 5 HERE]</v>
      </c>
      <c r="F28" s="73" t="s">
        <v>149</v>
      </c>
      <c r="G28" s="74" t="str">
        <f>'1. Current Actions'!I27</f>
        <v>[INSERT OUTCOME 5 HERE]</v>
      </c>
      <c r="H28" s="31" t="s">
        <v>149</v>
      </c>
      <c r="I28" s="79"/>
      <c r="R28" s="13" t="s">
        <v>150</v>
      </c>
    </row>
    <row r="29" spans="2:18">
      <c r="B29" s="117">
        <v>3</v>
      </c>
      <c r="C29" s="114" t="str">
        <f>'1. Current Actions'!C30</f>
        <v>[INSERT TITLE OF ACTION]</v>
      </c>
      <c r="D29" s="70" t="s">
        <v>143</v>
      </c>
      <c r="E29" s="72" t="str">
        <f>'1. Current Actions'!G28</f>
        <v>[INSERT KPI 1 HERE]</v>
      </c>
      <c r="F29" s="70" t="s">
        <v>144</v>
      </c>
      <c r="G29" s="72" t="str">
        <f>'1. Current Actions'!I28</f>
        <v>[INSERT OUTCOME 1 HERE]</v>
      </c>
      <c r="H29" s="31" t="s">
        <v>144</v>
      </c>
      <c r="I29" s="76"/>
    </row>
    <row r="30" spans="2:18">
      <c r="B30" s="118"/>
      <c r="C30" s="115"/>
      <c r="D30" s="70" t="s">
        <v>32</v>
      </c>
      <c r="E30" s="72" t="str">
        <f>'1. Current Actions'!G29</f>
        <v>[INSERT KPI 2 HERE]</v>
      </c>
      <c r="F30" s="70" t="s">
        <v>145</v>
      </c>
      <c r="G30" s="72" t="str">
        <f>'1. Current Actions'!I29</f>
        <v>[INSERT OUTCOME 2 HERE]</v>
      </c>
      <c r="H30" s="31" t="s">
        <v>145</v>
      </c>
      <c r="I30" s="76"/>
    </row>
    <row r="31" spans="2:18">
      <c r="B31" s="118"/>
      <c r="C31" s="115"/>
      <c r="D31" s="70" t="s">
        <v>40</v>
      </c>
      <c r="E31" s="72" t="str">
        <f>'1. Current Actions'!G30</f>
        <v>[INSERT KPI 3 HERE]</v>
      </c>
      <c r="F31" s="70" t="s">
        <v>146</v>
      </c>
      <c r="G31" s="72" t="str">
        <f>'1. Current Actions'!I30</f>
        <v>[INSERT OUTCOME 3 HERE]</v>
      </c>
      <c r="H31" s="31" t="s">
        <v>146</v>
      </c>
      <c r="I31" s="76"/>
    </row>
    <row r="32" spans="2:18">
      <c r="B32" s="118"/>
      <c r="C32" s="115"/>
      <c r="D32" s="70" t="s">
        <v>47</v>
      </c>
      <c r="E32" s="72" t="str">
        <f>'1. Current Actions'!G31</f>
        <v>[INSERT KPI 4 HERE]</v>
      </c>
      <c r="F32" s="70" t="s">
        <v>147</v>
      </c>
      <c r="G32" s="72" t="str">
        <f>'1. Current Actions'!I31</f>
        <v>[INSERT OUTCOME 4 HERE]</v>
      </c>
      <c r="H32" s="31" t="s">
        <v>147</v>
      </c>
      <c r="I32" s="76"/>
    </row>
    <row r="33" spans="2:9">
      <c r="B33" s="119"/>
      <c r="C33" s="115"/>
      <c r="D33" s="73" t="s">
        <v>148</v>
      </c>
      <c r="E33" s="74" t="str">
        <f>'1. Current Actions'!G32</f>
        <v>[INSERT KPI 5 HERE]</v>
      </c>
      <c r="F33" s="73" t="s">
        <v>149</v>
      </c>
      <c r="G33" s="74" t="str">
        <f>'1. Current Actions'!I32</f>
        <v>[INSERT OUTCOME 5 HERE]</v>
      </c>
      <c r="H33" s="31" t="s">
        <v>149</v>
      </c>
      <c r="I33" s="79"/>
    </row>
    <row r="34" spans="2:9">
      <c r="B34" s="117">
        <v>4</v>
      </c>
      <c r="C34" s="114" t="str">
        <f>'1. Current Actions'!C35</f>
        <v>[INSERT TITLE OF ACTION]</v>
      </c>
      <c r="D34" s="70" t="s">
        <v>143</v>
      </c>
      <c r="E34" s="72" t="str">
        <f>'1. Current Actions'!G33</f>
        <v>[INSERT KPI 1 HERE]</v>
      </c>
      <c r="F34" s="70" t="s">
        <v>144</v>
      </c>
      <c r="G34" s="72" t="str">
        <f>'1. Current Actions'!I33</f>
        <v>[INSERT OUTCOME 1 HERE]</v>
      </c>
      <c r="H34" s="31" t="s">
        <v>144</v>
      </c>
      <c r="I34" s="76"/>
    </row>
    <row r="35" spans="2:9">
      <c r="B35" s="118"/>
      <c r="C35" s="115"/>
      <c r="D35" s="70" t="s">
        <v>32</v>
      </c>
      <c r="E35" s="72" t="str">
        <f>'1. Current Actions'!G34</f>
        <v>[INSERT KPI 2 HERE]</v>
      </c>
      <c r="F35" s="70" t="s">
        <v>145</v>
      </c>
      <c r="G35" s="72" t="str">
        <f>'1. Current Actions'!I34</f>
        <v>[INSERT OUTCOME 2 HERE]</v>
      </c>
      <c r="H35" s="31" t="s">
        <v>145</v>
      </c>
      <c r="I35" s="76"/>
    </row>
    <row r="36" spans="2:9">
      <c r="B36" s="118"/>
      <c r="C36" s="115"/>
      <c r="D36" s="70" t="s">
        <v>40</v>
      </c>
      <c r="E36" s="72" t="str">
        <f>'1. Current Actions'!G35</f>
        <v>[INSERT KPI 3 HERE]</v>
      </c>
      <c r="F36" s="70" t="s">
        <v>146</v>
      </c>
      <c r="G36" s="72" t="str">
        <f>'1. Current Actions'!I35</f>
        <v>[INSERT OUTCOME 3 HERE]</v>
      </c>
      <c r="H36" s="31" t="s">
        <v>146</v>
      </c>
      <c r="I36" s="76"/>
    </row>
    <row r="37" spans="2:9">
      <c r="B37" s="118"/>
      <c r="C37" s="115"/>
      <c r="D37" s="70" t="s">
        <v>47</v>
      </c>
      <c r="E37" s="72" t="str">
        <f>'1. Current Actions'!G36</f>
        <v>[INSERT KPI 4 HERE]</v>
      </c>
      <c r="F37" s="70" t="s">
        <v>147</v>
      </c>
      <c r="G37" s="72" t="str">
        <f>'1. Current Actions'!I36</f>
        <v>[INSERT OUTCOME 4 HERE]</v>
      </c>
      <c r="H37" s="31" t="s">
        <v>147</v>
      </c>
      <c r="I37" s="76"/>
    </row>
    <row r="38" spans="2:9">
      <c r="B38" s="119"/>
      <c r="C38" s="115"/>
      <c r="D38" s="73" t="s">
        <v>148</v>
      </c>
      <c r="E38" s="74" t="str">
        <f>'1. Current Actions'!G37</f>
        <v>[INSERT KPI 5 HERE]</v>
      </c>
      <c r="F38" s="73" t="s">
        <v>149</v>
      </c>
      <c r="G38" s="74" t="str">
        <f>'1. Current Actions'!I37</f>
        <v>[INSERT OUTCOME 5 HERE]</v>
      </c>
      <c r="H38" s="31" t="s">
        <v>149</v>
      </c>
      <c r="I38" s="79"/>
    </row>
    <row r="39" spans="2:9">
      <c r="B39" s="117">
        <v>5</v>
      </c>
      <c r="C39" s="114" t="str">
        <f>'1. Current Actions'!C40</f>
        <v>[INSERT TITLE OF ACTION]</v>
      </c>
      <c r="D39" s="70" t="s">
        <v>143</v>
      </c>
      <c r="E39" s="72" t="str">
        <f>'1. Current Actions'!G38</f>
        <v>[INSERT KPI 1 HERE]</v>
      </c>
      <c r="F39" s="70" t="s">
        <v>144</v>
      </c>
      <c r="G39" s="72" t="str">
        <f>'1. Current Actions'!I38</f>
        <v>[INSERT OUTCOME 1 HERE]</v>
      </c>
      <c r="H39" s="31" t="s">
        <v>144</v>
      </c>
      <c r="I39" s="76"/>
    </row>
    <row r="40" spans="2:9">
      <c r="B40" s="118"/>
      <c r="C40" s="115"/>
      <c r="D40" s="70" t="s">
        <v>32</v>
      </c>
      <c r="E40" s="72" t="str">
        <f>'1. Current Actions'!G39</f>
        <v>[INSERT KPI 2 HERE]</v>
      </c>
      <c r="F40" s="70" t="s">
        <v>145</v>
      </c>
      <c r="G40" s="72" t="str">
        <f>'1. Current Actions'!I39</f>
        <v>[INSERT OUTCOME 2 HERE]</v>
      </c>
      <c r="H40" s="31" t="s">
        <v>145</v>
      </c>
      <c r="I40" s="76"/>
    </row>
    <row r="41" spans="2:9">
      <c r="B41" s="118"/>
      <c r="C41" s="115"/>
      <c r="D41" s="70" t="s">
        <v>40</v>
      </c>
      <c r="E41" s="72" t="str">
        <f>'1. Current Actions'!G40</f>
        <v>[INSERT KPI 3 HERE]</v>
      </c>
      <c r="F41" s="70" t="s">
        <v>146</v>
      </c>
      <c r="G41" s="72" t="str">
        <f>'1. Current Actions'!I40</f>
        <v>[INSERT OUTCOME 3 HERE]</v>
      </c>
      <c r="H41" s="31" t="s">
        <v>146</v>
      </c>
      <c r="I41" s="76"/>
    </row>
    <row r="42" spans="2:9">
      <c r="B42" s="118"/>
      <c r="C42" s="115"/>
      <c r="D42" s="70" t="s">
        <v>47</v>
      </c>
      <c r="E42" s="72" t="str">
        <f>'1. Current Actions'!G41</f>
        <v>[INSERT KPI 4 HERE]</v>
      </c>
      <c r="F42" s="70" t="s">
        <v>147</v>
      </c>
      <c r="G42" s="72" t="str">
        <f>'1. Current Actions'!I41</f>
        <v>[INSERT OUTCOME 4 HERE]</v>
      </c>
      <c r="H42" s="31" t="s">
        <v>147</v>
      </c>
      <c r="I42" s="76"/>
    </row>
    <row r="43" spans="2:9">
      <c r="B43" s="119"/>
      <c r="C43" s="115"/>
      <c r="D43" s="73" t="s">
        <v>148</v>
      </c>
      <c r="E43" s="74" t="str">
        <f>'1. Current Actions'!G42</f>
        <v>[INSERT KPI 5 HERE]</v>
      </c>
      <c r="F43" s="73" t="s">
        <v>149</v>
      </c>
      <c r="G43" s="74" t="str">
        <f>'1. Current Actions'!I42</f>
        <v>[INSERT OUTCOME 5 HERE]</v>
      </c>
      <c r="H43" s="31" t="s">
        <v>149</v>
      </c>
      <c r="I43" s="79"/>
    </row>
    <row r="44" spans="2:9">
      <c r="B44" s="117">
        <v>6</v>
      </c>
      <c r="C44" s="114" t="str">
        <f>'1. Current Actions'!C45</f>
        <v>[INSERT TITLE OF ACTION]</v>
      </c>
      <c r="D44" s="70" t="s">
        <v>143</v>
      </c>
      <c r="E44" s="72" t="str">
        <f>'1. Current Actions'!G43</f>
        <v>[INSERT KPI 1 HERE]</v>
      </c>
      <c r="F44" s="70" t="s">
        <v>144</v>
      </c>
      <c r="G44" s="72" t="str">
        <f>'1. Current Actions'!I43</f>
        <v>[INSERT OUTCOME 1 HERE]</v>
      </c>
      <c r="H44" s="31" t="s">
        <v>144</v>
      </c>
      <c r="I44" s="76"/>
    </row>
    <row r="45" spans="2:9">
      <c r="B45" s="118"/>
      <c r="C45" s="115"/>
      <c r="D45" s="70" t="s">
        <v>32</v>
      </c>
      <c r="E45" s="72" t="str">
        <f>'1. Current Actions'!G44</f>
        <v>[INSERT KPI 2 HERE]</v>
      </c>
      <c r="F45" s="70" t="s">
        <v>145</v>
      </c>
      <c r="G45" s="72" t="str">
        <f>'1. Current Actions'!I44</f>
        <v>[INSERT OUTCOME 2 HERE]</v>
      </c>
      <c r="H45" s="31" t="s">
        <v>145</v>
      </c>
      <c r="I45" s="76"/>
    </row>
    <row r="46" spans="2:9">
      <c r="B46" s="118"/>
      <c r="C46" s="115"/>
      <c r="D46" s="70" t="s">
        <v>40</v>
      </c>
      <c r="E46" s="72" t="str">
        <f>'1. Current Actions'!G45</f>
        <v>[INSERT KPI 3 HERE]</v>
      </c>
      <c r="F46" s="70" t="s">
        <v>146</v>
      </c>
      <c r="G46" s="72" t="str">
        <f>'1. Current Actions'!I45</f>
        <v>[INSERT OUTCOME 3 HERE]</v>
      </c>
      <c r="H46" s="31" t="s">
        <v>146</v>
      </c>
      <c r="I46" s="76"/>
    </row>
    <row r="47" spans="2:9">
      <c r="B47" s="118"/>
      <c r="C47" s="115"/>
      <c r="D47" s="70" t="s">
        <v>47</v>
      </c>
      <c r="E47" s="72" t="str">
        <f>'1. Current Actions'!G46</f>
        <v>[INSERT KPI 4 HERE]</v>
      </c>
      <c r="F47" s="70" t="s">
        <v>147</v>
      </c>
      <c r="G47" s="72" t="str">
        <f>'1. Current Actions'!I46</f>
        <v>[INSERT OUTCOME 4 HERE]</v>
      </c>
      <c r="H47" s="31" t="s">
        <v>147</v>
      </c>
      <c r="I47" s="76"/>
    </row>
    <row r="48" spans="2:9">
      <c r="B48" s="119"/>
      <c r="C48" s="115"/>
      <c r="D48" s="73" t="s">
        <v>148</v>
      </c>
      <c r="E48" s="74" t="str">
        <f>'1. Current Actions'!G47</f>
        <v>[INSERT KPI 5 HERE]</v>
      </c>
      <c r="F48" s="73" t="s">
        <v>149</v>
      </c>
      <c r="G48" s="74" t="str">
        <f>'1. Current Actions'!I47</f>
        <v>[INSERT OUTCOME 5 HERE]</v>
      </c>
      <c r="H48" s="31" t="s">
        <v>149</v>
      </c>
      <c r="I48" s="79"/>
    </row>
    <row r="49" spans="2:9">
      <c r="B49" s="117">
        <v>7</v>
      </c>
      <c r="C49" s="114" t="str">
        <f>'1. Current Actions'!C50</f>
        <v>[INSERT TITLE OF ACTION]</v>
      </c>
      <c r="D49" s="70" t="s">
        <v>143</v>
      </c>
      <c r="E49" s="72" t="str">
        <f>'1. Current Actions'!G48</f>
        <v>[INSERT KPI 1 HERE]</v>
      </c>
      <c r="F49" s="70" t="s">
        <v>144</v>
      </c>
      <c r="G49" s="72" t="str">
        <f>'1. Current Actions'!I48</f>
        <v>[INSERT OUTCOME 1 HERE]</v>
      </c>
      <c r="H49" s="31" t="s">
        <v>144</v>
      </c>
      <c r="I49" s="76"/>
    </row>
    <row r="50" spans="2:9">
      <c r="B50" s="118"/>
      <c r="C50" s="115"/>
      <c r="D50" s="70" t="s">
        <v>32</v>
      </c>
      <c r="E50" s="72" t="str">
        <f>'1. Current Actions'!G49</f>
        <v>[INSERT KPI 2 HERE]</v>
      </c>
      <c r="F50" s="70" t="s">
        <v>145</v>
      </c>
      <c r="G50" s="72" t="str">
        <f>'1. Current Actions'!I49</f>
        <v>[INSERT OUTCOME 2 HERE]</v>
      </c>
      <c r="H50" s="31" t="s">
        <v>145</v>
      </c>
      <c r="I50" s="76"/>
    </row>
    <row r="51" spans="2:9">
      <c r="B51" s="118"/>
      <c r="C51" s="115"/>
      <c r="D51" s="70" t="s">
        <v>40</v>
      </c>
      <c r="E51" s="72" t="str">
        <f>'1. Current Actions'!G50</f>
        <v>[INSERT KPI 3 HERE]</v>
      </c>
      <c r="F51" s="70" t="s">
        <v>146</v>
      </c>
      <c r="G51" s="72" t="str">
        <f>'1. Current Actions'!I50</f>
        <v>[INSERT OUTCOME 3 HERE]</v>
      </c>
      <c r="H51" s="31" t="s">
        <v>146</v>
      </c>
      <c r="I51" s="76"/>
    </row>
    <row r="52" spans="2:9">
      <c r="B52" s="118"/>
      <c r="C52" s="115"/>
      <c r="D52" s="70" t="s">
        <v>47</v>
      </c>
      <c r="E52" s="72" t="str">
        <f>'1. Current Actions'!G51</f>
        <v>[INSERT KPI 4 HERE]</v>
      </c>
      <c r="F52" s="70" t="s">
        <v>147</v>
      </c>
      <c r="G52" s="72" t="str">
        <f>'1. Current Actions'!I51</f>
        <v>[INSERT OUTCOME 4 HERE]</v>
      </c>
      <c r="H52" s="31" t="s">
        <v>147</v>
      </c>
      <c r="I52" s="76"/>
    </row>
    <row r="53" spans="2:9">
      <c r="B53" s="119"/>
      <c r="C53" s="115"/>
      <c r="D53" s="73" t="s">
        <v>148</v>
      </c>
      <c r="E53" s="74" t="str">
        <f>'1. Current Actions'!G52</f>
        <v>[INSERT KPI 5 HERE]</v>
      </c>
      <c r="F53" s="73" t="s">
        <v>149</v>
      </c>
      <c r="G53" s="74" t="str">
        <f>'1. Current Actions'!I52</f>
        <v>[INSERT OUTCOME 5 HERE]</v>
      </c>
      <c r="H53" s="31" t="s">
        <v>149</v>
      </c>
      <c r="I53" s="79"/>
    </row>
    <row r="54" spans="2:9">
      <c r="B54" s="117">
        <v>8</v>
      </c>
      <c r="C54" s="114" t="str">
        <f>'1. Current Actions'!C55</f>
        <v>[INSERT TITLE OF ACTION]</v>
      </c>
      <c r="D54" s="70" t="s">
        <v>143</v>
      </c>
      <c r="E54" s="72" t="str">
        <f>'1. Current Actions'!G53</f>
        <v>[INSERT KPI 1 HERE]</v>
      </c>
      <c r="F54" s="70" t="s">
        <v>144</v>
      </c>
      <c r="G54" s="72" t="str">
        <f>'1. Current Actions'!I53</f>
        <v>[INSERT OUTCOME 1 HERE]</v>
      </c>
      <c r="H54" s="31" t="s">
        <v>144</v>
      </c>
      <c r="I54" s="76"/>
    </row>
    <row r="55" spans="2:9">
      <c r="B55" s="118"/>
      <c r="C55" s="115"/>
      <c r="D55" s="70" t="s">
        <v>32</v>
      </c>
      <c r="E55" s="72" t="str">
        <f>'1. Current Actions'!G54</f>
        <v>[INSERT KPI 2 HERE]</v>
      </c>
      <c r="F55" s="70" t="s">
        <v>145</v>
      </c>
      <c r="G55" s="72" t="str">
        <f>'1. Current Actions'!I54</f>
        <v>[INSERT OUTCOME 2 HERE]</v>
      </c>
      <c r="H55" s="31" t="s">
        <v>145</v>
      </c>
      <c r="I55" s="76"/>
    </row>
    <row r="56" spans="2:9">
      <c r="B56" s="118"/>
      <c r="C56" s="115"/>
      <c r="D56" s="70" t="s">
        <v>40</v>
      </c>
      <c r="E56" s="72" t="str">
        <f>'1. Current Actions'!G55</f>
        <v>[INSERT KPI 3 HERE]</v>
      </c>
      <c r="F56" s="70" t="s">
        <v>146</v>
      </c>
      <c r="G56" s="72" t="str">
        <f>'1. Current Actions'!I55</f>
        <v>[INSERT OUTCOME 3 HERE]</v>
      </c>
      <c r="H56" s="31" t="s">
        <v>146</v>
      </c>
      <c r="I56" s="76"/>
    </row>
    <row r="57" spans="2:9">
      <c r="B57" s="118"/>
      <c r="C57" s="115"/>
      <c r="D57" s="70" t="s">
        <v>47</v>
      </c>
      <c r="E57" s="72" t="str">
        <f>'1. Current Actions'!G56</f>
        <v>[INSERT KPI 4 HERE]</v>
      </c>
      <c r="F57" s="70" t="s">
        <v>147</v>
      </c>
      <c r="G57" s="72" t="str">
        <f>'1. Current Actions'!I56</f>
        <v>[INSERT OUTCOME 4 HERE]</v>
      </c>
      <c r="H57" s="31" t="s">
        <v>147</v>
      </c>
      <c r="I57" s="76"/>
    </row>
    <row r="58" spans="2:9">
      <c r="B58" s="119"/>
      <c r="C58" s="115"/>
      <c r="D58" s="73" t="s">
        <v>148</v>
      </c>
      <c r="E58" s="74" t="str">
        <f>'1. Current Actions'!G57</f>
        <v>[INSERT KPI 5 HERE]</v>
      </c>
      <c r="F58" s="73" t="s">
        <v>149</v>
      </c>
      <c r="G58" s="74" t="str">
        <f>'1. Current Actions'!I57</f>
        <v>[INSERT OUTCOME 5 HERE]</v>
      </c>
      <c r="H58" s="31" t="s">
        <v>149</v>
      </c>
      <c r="I58" s="79"/>
    </row>
    <row r="59" spans="2:9">
      <c r="B59" s="117">
        <v>9</v>
      </c>
      <c r="C59" s="114" t="str">
        <f>'1. Current Actions'!C60</f>
        <v>[INSERT TITLE OF ACTION]</v>
      </c>
      <c r="D59" s="70" t="s">
        <v>143</v>
      </c>
      <c r="E59" s="72" t="str">
        <f>'1. Current Actions'!G58</f>
        <v>[INSERT KPI 1 HERE]</v>
      </c>
      <c r="F59" s="70" t="s">
        <v>144</v>
      </c>
      <c r="G59" s="72" t="str">
        <f>'1. Current Actions'!I58</f>
        <v>[INSERT OUTCOME 1 HERE]</v>
      </c>
      <c r="H59" s="31" t="s">
        <v>144</v>
      </c>
      <c r="I59" s="76"/>
    </row>
    <row r="60" spans="2:9">
      <c r="B60" s="118"/>
      <c r="C60" s="115"/>
      <c r="D60" s="70" t="s">
        <v>32</v>
      </c>
      <c r="E60" s="72" t="str">
        <f>'1. Current Actions'!G59</f>
        <v>[INSERT KPI 2 HERE]</v>
      </c>
      <c r="F60" s="70" t="s">
        <v>145</v>
      </c>
      <c r="G60" s="72" t="str">
        <f>'1. Current Actions'!I59</f>
        <v>[INSERT OUTCOME 2 HERE]</v>
      </c>
      <c r="H60" s="31" t="s">
        <v>145</v>
      </c>
      <c r="I60" s="76"/>
    </row>
    <row r="61" spans="2:9">
      <c r="B61" s="118"/>
      <c r="C61" s="115"/>
      <c r="D61" s="70" t="s">
        <v>40</v>
      </c>
      <c r="E61" s="72" t="str">
        <f>'1. Current Actions'!G60</f>
        <v>[INSERT KPI 3 HERE]</v>
      </c>
      <c r="F61" s="70" t="s">
        <v>146</v>
      </c>
      <c r="G61" s="72" t="str">
        <f>'1. Current Actions'!I60</f>
        <v>[INSERT OUTCOME 3 HERE]</v>
      </c>
      <c r="H61" s="31" t="s">
        <v>146</v>
      </c>
      <c r="I61" s="76"/>
    </row>
    <row r="62" spans="2:9">
      <c r="B62" s="118"/>
      <c r="C62" s="115"/>
      <c r="D62" s="70" t="s">
        <v>47</v>
      </c>
      <c r="E62" s="72" t="str">
        <f>'1. Current Actions'!G61</f>
        <v>[INSERT KPI 4 HERE]</v>
      </c>
      <c r="F62" s="70" t="s">
        <v>147</v>
      </c>
      <c r="G62" s="72" t="str">
        <f>'1. Current Actions'!I61</f>
        <v>[INSERT OUTCOME 4 HERE]</v>
      </c>
      <c r="H62" s="31" t="s">
        <v>147</v>
      </c>
      <c r="I62" s="76"/>
    </row>
    <row r="63" spans="2:9">
      <c r="B63" s="119"/>
      <c r="C63" s="115"/>
      <c r="D63" s="73" t="s">
        <v>148</v>
      </c>
      <c r="E63" s="74" t="str">
        <f>'1. Current Actions'!G62</f>
        <v>[INSERT KPI 5 HERE]</v>
      </c>
      <c r="F63" s="73" t="s">
        <v>149</v>
      </c>
      <c r="G63" s="74" t="str">
        <f>'1. Current Actions'!I62</f>
        <v>[INSERT OUTCOME 5 HERE]</v>
      </c>
      <c r="H63" s="31" t="s">
        <v>149</v>
      </c>
      <c r="I63" s="79"/>
    </row>
    <row r="64" spans="2:9">
      <c r="B64" s="117">
        <v>10</v>
      </c>
      <c r="C64" s="114" t="str">
        <f>'1. Current Actions'!C65</f>
        <v>[INSERT TITLE OF ACTION]</v>
      </c>
      <c r="D64" s="70" t="s">
        <v>143</v>
      </c>
      <c r="E64" s="72" t="str">
        <f>'1. Current Actions'!G63</f>
        <v>[INSERT KPI 1 HERE]</v>
      </c>
      <c r="F64" s="70" t="s">
        <v>144</v>
      </c>
      <c r="G64" s="72" t="str">
        <f>'1. Current Actions'!I63</f>
        <v>[INSERT OUTCOME 1 HERE]</v>
      </c>
      <c r="H64" s="31" t="s">
        <v>144</v>
      </c>
      <c r="I64" s="76"/>
    </row>
    <row r="65" spans="2:9">
      <c r="B65" s="118"/>
      <c r="C65" s="115"/>
      <c r="D65" s="70" t="s">
        <v>32</v>
      </c>
      <c r="E65" s="72" t="str">
        <f>'1. Current Actions'!G64</f>
        <v>[INSERT KPI 2 HERE]</v>
      </c>
      <c r="F65" s="70" t="s">
        <v>145</v>
      </c>
      <c r="G65" s="72" t="str">
        <f>'1. Current Actions'!I64</f>
        <v>[INSERT OUTCOME 2 HERE]</v>
      </c>
      <c r="H65" s="31" t="s">
        <v>145</v>
      </c>
      <c r="I65" s="76"/>
    </row>
    <row r="66" spans="2:9">
      <c r="B66" s="118"/>
      <c r="C66" s="115"/>
      <c r="D66" s="70" t="s">
        <v>40</v>
      </c>
      <c r="E66" s="72" t="str">
        <f>'1. Current Actions'!G65</f>
        <v>[INSERT KPI 3 HERE]</v>
      </c>
      <c r="F66" s="70" t="s">
        <v>146</v>
      </c>
      <c r="G66" s="72" t="str">
        <f>'1. Current Actions'!I65</f>
        <v>[INSERT OUTCOME 3 HERE]</v>
      </c>
      <c r="H66" s="31" t="s">
        <v>146</v>
      </c>
      <c r="I66" s="76"/>
    </row>
    <row r="67" spans="2:9">
      <c r="B67" s="118"/>
      <c r="C67" s="115"/>
      <c r="D67" s="70" t="s">
        <v>47</v>
      </c>
      <c r="E67" s="72" t="str">
        <f>'1. Current Actions'!G66</f>
        <v>[INSERT KPI 4 HERE]</v>
      </c>
      <c r="F67" s="70" t="s">
        <v>147</v>
      </c>
      <c r="G67" s="72" t="str">
        <f>'1. Current Actions'!I66</f>
        <v>[INSERT OUTCOME 4 HERE]</v>
      </c>
      <c r="H67" s="31" t="s">
        <v>147</v>
      </c>
      <c r="I67" s="76"/>
    </row>
    <row r="68" spans="2:9">
      <c r="B68" s="119"/>
      <c r="C68" s="115"/>
      <c r="D68" s="73" t="s">
        <v>148</v>
      </c>
      <c r="E68" s="74" t="str">
        <f>'1. Current Actions'!G67</f>
        <v>[INSERT KPI 5 HERE]</v>
      </c>
      <c r="F68" s="73" t="s">
        <v>149</v>
      </c>
      <c r="G68" s="74" t="str">
        <f>'1. Current Actions'!I67</f>
        <v>[INSERT OUTCOME 5 HERE]</v>
      </c>
      <c r="H68" s="31" t="s">
        <v>149</v>
      </c>
      <c r="I68" s="79"/>
    </row>
    <row r="69" spans="2:9">
      <c r="B69" s="117">
        <v>11</v>
      </c>
      <c r="C69" s="114" t="str">
        <f>'1. Current Actions'!C70</f>
        <v>[INSERT TITLE OF ACTION]</v>
      </c>
      <c r="D69" s="70" t="s">
        <v>143</v>
      </c>
      <c r="E69" s="72" t="str">
        <f>'1. Current Actions'!G68</f>
        <v>[INSERT KPI 1 HERE]</v>
      </c>
      <c r="F69" s="70" t="s">
        <v>144</v>
      </c>
      <c r="G69" s="72" t="str">
        <f>'1. Current Actions'!I68</f>
        <v>[INSERT OUTCOME 1 HERE]</v>
      </c>
      <c r="H69" s="31" t="s">
        <v>144</v>
      </c>
      <c r="I69" s="76"/>
    </row>
    <row r="70" spans="2:9">
      <c r="B70" s="118"/>
      <c r="C70" s="115"/>
      <c r="D70" s="70" t="s">
        <v>32</v>
      </c>
      <c r="E70" s="72" t="str">
        <f>'1. Current Actions'!G69</f>
        <v>[INSERT KPI 2 HERE]</v>
      </c>
      <c r="F70" s="70" t="s">
        <v>145</v>
      </c>
      <c r="G70" s="72" t="str">
        <f>'1. Current Actions'!I69</f>
        <v>[INSERT OUTCOME 2 HERE]</v>
      </c>
      <c r="H70" s="31" t="s">
        <v>145</v>
      </c>
      <c r="I70" s="76"/>
    </row>
    <row r="71" spans="2:9">
      <c r="B71" s="118"/>
      <c r="C71" s="115"/>
      <c r="D71" s="70" t="s">
        <v>40</v>
      </c>
      <c r="E71" s="72" t="str">
        <f>'1. Current Actions'!G70</f>
        <v>[INSERT KPI 3 HERE]</v>
      </c>
      <c r="F71" s="70" t="s">
        <v>146</v>
      </c>
      <c r="G71" s="72" t="str">
        <f>'1. Current Actions'!I70</f>
        <v>[INSERT OUTCOME 3 HERE]</v>
      </c>
      <c r="H71" s="31" t="s">
        <v>146</v>
      </c>
      <c r="I71" s="76"/>
    </row>
    <row r="72" spans="2:9">
      <c r="B72" s="118"/>
      <c r="C72" s="115"/>
      <c r="D72" s="70" t="s">
        <v>47</v>
      </c>
      <c r="E72" s="72" t="str">
        <f>'1. Current Actions'!G71</f>
        <v>[INSERT KPI 4 HERE]</v>
      </c>
      <c r="F72" s="70" t="s">
        <v>147</v>
      </c>
      <c r="G72" s="72" t="str">
        <f>'1. Current Actions'!I71</f>
        <v>[INSERT OUTCOME 4 HERE]</v>
      </c>
      <c r="H72" s="31" t="s">
        <v>147</v>
      </c>
      <c r="I72" s="76"/>
    </row>
    <row r="73" spans="2:9">
      <c r="B73" s="119"/>
      <c r="C73" s="115"/>
      <c r="D73" s="73" t="s">
        <v>148</v>
      </c>
      <c r="E73" s="74" t="str">
        <f>'1. Current Actions'!G72</f>
        <v>[INSERT KPI 5 HERE]</v>
      </c>
      <c r="F73" s="73" t="s">
        <v>149</v>
      </c>
      <c r="G73" s="74" t="str">
        <f>'1. Current Actions'!I72</f>
        <v>[INSERT OUTCOME 5 HERE]</v>
      </c>
      <c r="H73" s="31" t="s">
        <v>149</v>
      </c>
      <c r="I73" s="79"/>
    </row>
    <row r="74" spans="2:9">
      <c r="B74" s="117">
        <v>12</v>
      </c>
      <c r="C74" s="114" t="str">
        <f>'1. Current Actions'!C75</f>
        <v>[INSERT TITLE OF ACTION]</v>
      </c>
      <c r="D74" s="70" t="s">
        <v>143</v>
      </c>
      <c r="E74" s="72" t="str">
        <f>'1. Current Actions'!G73</f>
        <v>[INSERT KPI 1 HERE]</v>
      </c>
      <c r="F74" s="70" t="s">
        <v>144</v>
      </c>
      <c r="G74" s="72" t="str">
        <f>'1. Current Actions'!I73</f>
        <v>[INSERT OUTCOME 1 HERE]</v>
      </c>
      <c r="H74" s="31" t="s">
        <v>144</v>
      </c>
      <c r="I74" s="76"/>
    </row>
    <row r="75" spans="2:9">
      <c r="B75" s="118"/>
      <c r="C75" s="115"/>
      <c r="D75" s="70" t="s">
        <v>32</v>
      </c>
      <c r="E75" s="72" t="str">
        <f>'1. Current Actions'!G74</f>
        <v>[INSERT KPI 2 HERE]</v>
      </c>
      <c r="F75" s="70" t="s">
        <v>145</v>
      </c>
      <c r="G75" s="72" t="str">
        <f>'1. Current Actions'!I74</f>
        <v>[INSERT OUTCOME 2 HERE]</v>
      </c>
      <c r="H75" s="31" t="s">
        <v>145</v>
      </c>
      <c r="I75" s="76"/>
    </row>
    <row r="76" spans="2:9">
      <c r="B76" s="118"/>
      <c r="C76" s="115"/>
      <c r="D76" s="70" t="s">
        <v>40</v>
      </c>
      <c r="E76" s="72" t="str">
        <f>'1. Current Actions'!G75</f>
        <v>[INSERT KPI 3 HERE]</v>
      </c>
      <c r="F76" s="70" t="s">
        <v>146</v>
      </c>
      <c r="G76" s="72" t="str">
        <f>'1. Current Actions'!I75</f>
        <v>[INSERT OUTCOME 3 HERE]</v>
      </c>
      <c r="H76" s="31" t="s">
        <v>146</v>
      </c>
      <c r="I76" s="76"/>
    </row>
    <row r="77" spans="2:9">
      <c r="B77" s="118"/>
      <c r="C77" s="115"/>
      <c r="D77" s="70" t="s">
        <v>47</v>
      </c>
      <c r="E77" s="72" t="str">
        <f>'1. Current Actions'!G76</f>
        <v>[INSERT KPI 4 HERE]</v>
      </c>
      <c r="F77" s="70" t="s">
        <v>147</v>
      </c>
      <c r="G77" s="72" t="str">
        <f>'1. Current Actions'!I76</f>
        <v>[INSERT OUTCOME 4 HERE]</v>
      </c>
      <c r="H77" s="31" t="s">
        <v>147</v>
      </c>
      <c r="I77" s="76"/>
    </row>
    <row r="78" spans="2:9">
      <c r="B78" s="119"/>
      <c r="C78" s="115"/>
      <c r="D78" s="73" t="s">
        <v>148</v>
      </c>
      <c r="E78" s="74" t="str">
        <f>'1. Current Actions'!G77</f>
        <v>[INSERT KPI 5 HERE]</v>
      </c>
      <c r="F78" s="73" t="s">
        <v>149</v>
      </c>
      <c r="G78" s="74" t="str">
        <f>'1. Current Actions'!I77</f>
        <v>[INSERT OUTCOME 5 HERE]</v>
      </c>
      <c r="H78" s="31" t="s">
        <v>149</v>
      </c>
      <c r="I78" s="79"/>
    </row>
    <row r="79" spans="2:9">
      <c r="B79" s="117">
        <v>13</v>
      </c>
      <c r="C79" s="114" t="str">
        <f>'1. Current Actions'!C80</f>
        <v>[INSERT TITLE OF ACTION]</v>
      </c>
      <c r="D79" s="70" t="s">
        <v>143</v>
      </c>
      <c r="E79" s="72" t="str">
        <f>'1. Current Actions'!G78</f>
        <v>[INSERT KPI 1 HERE]</v>
      </c>
      <c r="F79" s="70" t="s">
        <v>144</v>
      </c>
      <c r="G79" s="72" t="str">
        <f>'1. Current Actions'!I78</f>
        <v>[INSERT OUTCOME 1 HERE]</v>
      </c>
      <c r="H79" s="31" t="s">
        <v>144</v>
      </c>
      <c r="I79" s="76"/>
    </row>
    <row r="80" spans="2:9">
      <c r="B80" s="118"/>
      <c r="C80" s="115"/>
      <c r="D80" s="70" t="s">
        <v>32</v>
      </c>
      <c r="E80" s="72" t="str">
        <f>'1. Current Actions'!G79</f>
        <v>[INSERT KPI 2 HERE]</v>
      </c>
      <c r="F80" s="70" t="s">
        <v>145</v>
      </c>
      <c r="G80" s="72" t="str">
        <f>'1. Current Actions'!I79</f>
        <v>[INSERT OUTCOME 2 HERE]</v>
      </c>
      <c r="H80" s="31" t="s">
        <v>145</v>
      </c>
      <c r="I80" s="76"/>
    </row>
    <row r="81" spans="2:9">
      <c r="B81" s="118"/>
      <c r="C81" s="115"/>
      <c r="D81" s="70" t="s">
        <v>40</v>
      </c>
      <c r="E81" s="72" t="str">
        <f>'1. Current Actions'!G80</f>
        <v>[INSERT KPI 3 HERE]</v>
      </c>
      <c r="F81" s="70" t="s">
        <v>146</v>
      </c>
      <c r="G81" s="72" t="str">
        <f>'1. Current Actions'!I80</f>
        <v>[INSERT OUTCOME 3 HERE]</v>
      </c>
      <c r="H81" s="31" t="s">
        <v>146</v>
      </c>
      <c r="I81" s="76"/>
    </row>
    <row r="82" spans="2:9">
      <c r="B82" s="118"/>
      <c r="C82" s="115"/>
      <c r="D82" s="70" t="s">
        <v>47</v>
      </c>
      <c r="E82" s="72" t="str">
        <f>'1. Current Actions'!G81</f>
        <v>[INSERT KPI 4 HERE]</v>
      </c>
      <c r="F82" s="70" t="s">
        <v>147</v>
      </c>
      <c r="G82" s="72" t="str">
        <f>'1. Current Actions'!I81</f>
        <v>[INSERT OUTCOME 4 HERE]</v>
      </c>
      <c r="H82" s="31" t="s">
        <v>147</v>
      </c>
      <c r="I82" s="76"/>
    </row>
    <row r="83" spans="2:9">
      <c r="B83" s="119"/>
      <c r="C83" s="115"/>
      <c r="D83" s="73" t="s">
        <v>148</v>
      </c>
      <c r="E83" s="74" t="str">
        <f>'1. Current Actions'!G82</f>
        <v>[INSERT KPI 5 HERE]</v>
      </c>
      <c r="F83" s="73" t="s">
        <v>149</v>
      </c>
      <c r="G83" s="74" t="str">
        <f>'1. Current Actions'!I82</f>
        <v>[INSERT OUTCOME 5 HERE]</v>
      </c>
      <c r="H83" s="31" t="s">
        <v>149</v>
      </c>
      <c r="I83" s="79"/>
    </row>
    <row r="84" spans="2:9">
      <c r="B84" s="117">
        <v>14</v>
      </c>
      <c r="C84" s="114" t="str">
        <f>'1. Current Actions'!C85</f>
        <v>[INSERT TITLE OF ACTION]</v>
      </c>
      <c r="D84" s="70" t="s">
        <v>143</v>
      </c>
      <c r="E84" s="72" t="str">
        <f>'1. Current Actions'!G83</f>
        <v>[INSERT KPI 1 HERE]</v>
      </c>
      <c r="F84" s="70" t="s">
        <v>144</v>
      </c>
      <c r="G84" s="72" t="str">
        <f>'1. Current Actions'!I83</f>
        <v>[INSERT OUTCOME 1 HERE]</v>
      </c>
      <c r="H84" s="31" t="s">
        <v>144</v>
      </c>
      <c r="I84" s="76"/>
    </row>
    <row r="85" spans="2:9">
      <c r="B85" s="118"/>
      <c r="C85" s="115"/>
      <c r="D85" s="70" t="s">
        <v>32</v>
      </c>
      <c r="E85" s="72" t="str">
        <f>'1. Current Actions'!G84</f>
        <v>[INSERT KPI 2 HERE]</v>
      </c>
      <c r="F85" s="70" t="s">
        <v>145</v>
      </c>
      <c r="G85" s="72" t="str">
        <f>'1. Current Actions'!I84</f>
        <v>[INSERT OUTCOME 2 HERE]</v>
      </c>
      <c r="H85" s="31" t="s">
        <v>145</v>
      </c>
      <c r="I85" s="76"/>
    </row>
    <row r="86" spans="2:9">
      <c r="B86" s="118"/>
      <c r="C86" s="115"/>
      <c r="D86" s="70" t="s">
        <v>40</v>
      </c>
      <c r="E86" s="72" t="str">
        <f>'1. Current Actions'!G85</f>
        <v>[INSERT KPI 3 HERE]</v>
      </c>
      <c r="F86" s="70" t="s">
        <v>146</v>
      </c>
      <c r="G86" s="72" t="str">
        <f>'1. Current Actions'!I85</f>
        <v>[INSERT OUTCOME 3 HERE]</v>
      </c>
      <c r="H86" s="31" t="s">
        <v>146</v>
      </c>
      <c r="I86" s="76"/>
    </row>
    <row r="87" spans="2:9">
      <c r="B87" s="118"/>
      <c r="C87" s="115"/>
      <c r="D87" s="70" t="s">
        <v>47</v>
      </c>
      <c r="E87" s="72" t="str">
        <f>'1. Current Actions'!G86</f>
        <v>[INSERT KPI 4 HERE]</v>
      </c>
      <c r="F87" s="70" t="s">
        <v>147</v>
      </c>
      <c r="G87" s="72" t="str">
        <f>'1. Current Actions'!I86</f>
        <v>[INSERT OUTCOME 4 HERE]</v>
      </c>
      <c r="H87" s="31" t="s">
        <v>147</v>
      </c>
      <c r="I87" s="76"/>
    </row>
    <row r="88" spans="2:9">
      <c r="B88" s="119"/>
      <c r="C88" s="115"/>
      <c r="D88" s="73" t="s">
        <v>148</v>
      </c>
      <c r="E88" s="74" t="str">
        <f>'1. Current Actions'!G87</f>
        <v>[INSERT KPI 5 HERE]</v>
      </c>
      <c r="F88" s="73" t="s">
        <v>149</v>
      </c>
      <c r="G88" s="74" t="str">
        <f>'1. Current Actions'!I87</f>
        <v>[INSERT OUTCOME 5 HERE]</v>
      </c>
      <c r="H88" s="31" t="s">
        <v>149</v>
      </c>
      <c r="I88" s="79"/>
    </row>
    <row r="89" spans="2:9">
      <c r="B89" s="117">
        <v>15</v>
      </c>
      <c r="C89" s="114" t="str">
        <f>'1. Current Actions'!C90</f>
        <v>[INSERT TITLE OF ACTION]</v>
      </c>
      <c r="D89" s="70" t="s">
        <v>143</v>
      </c>
      <c r="E89" s="72" t="str">
        <f>'1. Current Actions'!G88</f>
        <v>[INSERT KPI 1 HERE]</v>
      </c>
      <c r="F89" s="70" t="s">
        <v>144</v>
      </c>
      <c r="G89" s="72" t="str">
        <f>'1. Current Actions'!I88</f>
        <v>[INSERT OUTCOME 1 HERE]</v>
      </c>
      <c r="H89" s="31" t="s">
        <v>144</v>
      </c>
      <c r="I89" s="76"/>
    </row>
    <row r="90" spans="2:9">
      <c r="B90" s="118"/>
      <c r="C90" s="115"/>
      <c r="D90" s="70" t="s">
        <v>32</v>
      </c>
      <c r="E90" s="72" t="str">
        <f>'1. Current Actions'!G89</f>
        <v>[INSERT KPI 2 HERE]</v>
      </c>
      <c r="F90" s="70" t="s">
        <v>145</v>
      </c>
      <c r="G90" s="72" t="str">
        <f>'1. Current Actions'!I89</f>
        <v>[INSERT OUTCOME 2 HERE]</v>
      </c>
      <c r="H90" s="31" t="s">
        <v>145</v>
      </c>
      <c r="I90" s="76"/>
    </row>
    <row r="91" spans="2:9">
      <c r="B91" s="118"/>
      <c r="C91" s="115"/>
      <c r="D91" s="70" t="s">
        <v>40</v>
      </c>
      <c r="E91" s="72" t="str">
        <f>'1. Current Actions'!G90</f>
        <v>[INSERT KPI 3 HERE]</v>
      </c>
      <c r="F91" s="70" t="s">
        <v>146</v>
      </c>
      <c r="G91" s="72" t="str">
        <f>'1. Current Actions'!I90</f>
        <v>[INSERT OUTCOME 3 HERE]</v>
      </c>
      <c r="H91" s="31" t="s">
        <v>146</v>
      </c>
      <c r="I91" s="76"/>
    </row>
    <row r="92" spans="2:9">
      <c r="B92" s="118"/>
      <c r="C92" s="115"/>
      <c r="D92" s="70" t="s">
        <v>47</v>
      </c>
      <c r="E92" s="72" t="str">
        <f>'1. Current Actions'!G91</f>
        <v>[INSERT KPI 4 HERE]</v>
      </c>
      <c r="F92" s="70" t="s">
        <v>147</v>
      </c>
      <c r="G92" s="72" t="str">
        <f>'1. Current Actions'!I91</f>
        <v>[INSERT OUTCOME 4 HERE]</v>
      </c>
      <c r="H92" s="31" t="s">
        <v>147</v>
      </c>
      <c r="I92" s="76"/>
    </row>
    <row r="93" spans="2:9">
      <c r="B93" s="119"/>
      <c r="C93" s="115"/>
      <c r="D93" s="73" t="s">
        <v>148</v>
      </c>
      <c r="E93" s="74" t="str">
        <f>'1. Current Actions'!G92</f>
        <v>[INSERT KPI 5 HERE]</v>
      </c>
      <c r="F93" s="73" t="s">
        <v>149</v>
      </c>
      <c r="G93" s="74" t="str">
        <f>'1. Current Actions'!I92</f>
        <v>[INSERT OUTCOME 5 HERE]</v>
      </c>
      <c r="H93" s="31" t="s">
        <v>149</v>
      </c>
      <c r="I93" s="79"/>
    </row>
    <row r="94" spans="2:9">
      <c r="B94" s="117">
        <v>16</v>
      </c>
      <c r="C94" s="114" t="str">
        <f>'1. Current Actions'!C95</f>
        <v>[INSERT TITLE OF ACTION]</v>
      </c>
      <c r="D94" s="70" t="s">
        <v>143</v>
      </c>
      <c r="E94" s="72" t="str">
        <f>'1. Current Actions'!G93</f>
        <v>[INSERT KPI 1 HERE]</v>
      </c>
      <c r="F94" s="70" t="s">
        <v>144</v>
      </c>
      <c r="G94" s="72" t="str">
        <f>'1. Current Actions'!I93</f>
        <v>[INSERT OUTCOME 1 HERE]</v>
      </c>
      <c r="H94" s="31" t="s">
        <v>144</v>
      </c>
      <c r="I94" s="76"/>
    </row>
    <row r="95" spans="2:9">
      <c r="B95" s="118"/>
      <c r="C95" s="115"/>
      <c r="D95" s="70" t="s">
        <v>32</v>
      </c>
      <c r="E95" s="72" t="str">
        <f>'1. Current Actions'!G94</f>
        <v>[INSERT KPI 2 HERE]</v>
      </c>
      <c r="F95" s="70" t="s">
        <v>145</v>
      </c>
      <c r="G95" s="72" t="str">
        <f>'1. Current Actions'!I94</f>
        <v>[INSERT OUTCOME 2 HERE]</v>
      </c>
      <c r="H95" s="31" t="s">
        <v>145</v>
      </c>
      <c r="I95" s="76"/>
    </row>
    <row r="96" spans="2:9">
      <c r="B96" s="118"/>
      <c r="C96" s="115"/>
      <c r="D96" s="70" t="s">
        <v>40</v>
      </c>
      <c r="E96" s="72" t="str">
        <f>'1. Current Actions'!G95</f>
        <v>[INSERT KPI 3 HERE]</v>
      </c>
      <c r="F96" s="70" t="s">
        <v>146</v>
      </c>
      <c r="G96" s="72" t="str">
        <f>'1. Current Actions'!I95</f>
        <v>[INSERT OUTCOME 3 HERE]</v>
      </c>
      <c r="H96" s="31" t="s">
        <v>146</v>
      </c>
      <c r="I96" s="76"/>
    </row>
    <row r="97" spans="2:9">
      <c r="B97" s="118"/>
      <c r="C97" s="115"/>
      <c r="D97" s="70" t="s">
        <v>47</v>
      </c>
      <c r="E97" s="72" t="str">
        <f>'1. Current Actions'!G96</f>
        <v>[INSERT KPI 4 HERE]</v>
      </c>
      <c r="F97" s="70" t="s">
        <v>147</v>
      </c>
      <c r="G97" s="72" t="str">
        <f>'1. Current Actions'!I96</f>
        <v>[INSERT OUTCOME 4 HERE]</v>
      </c>
      <c r="H97" s="31" t="s">
        <v>147</v>
      </c>
      <c r="I97" s="76"/>
    </row>
    <row r="98" spans="2:9">
      <c r="B98" s="119"/>
      <c r="C98" s="115"/>
      <c r="D98" s="73" t="s">
        <v>148</v>
      </c>
      <c r="E98" s="74" t="str">
        <f>'1. Current Actions'!G97</f>
        <v>[INSERT KPI 5 HERE]</v>
      </c>
      <c r="F98" s="73" t="s">
        <v>149</v>
      </c>
      <c r="G98" s="74" t="str">
        <f>'1. Current Actions'!I97</f>
        <v>[INSERT OUTCOME 5 HERE]</v>
      </c>
      <c r="H98" s="31" t="s">
        <v>149</v>
      </c>
      <c r="I98" s="79"/>
    </row>
    <row r="99" spans="2:9">
      <c r="B99" s="117">
        <v>17</v>
      </c>
      <c r="C99" s="114" t="str">
        <f>'1. Current Actions'!C100</f>
        <v>[INSERT TITLE OF ACTION]</v>
      </c>
      <c r="D99" s="70" t="s">
        <v>143</v>
      </c>
      <c r="E99" s="72" t="str">
        <f>'1. Current Actions'!G98</f>
        <v>[INSERT KPI 1 HERE]</v>
      </c>
      <c r="F99" s="70" t="s">
        <v>144</v>
      </c>
      <c r="G99" s="72" t="str">
        <f>'1. Current Actions'!I98</f>
        <v>[INSERT OUTCOME 1 HERE]</v>
      </c>
      <c r="H99" s="31" t="s">
        <v>144</v>
      </c>
      <c r="I99" s="76"/>
    </row>
    <row r="100" spans="2:9">
      <c r="B100" s="118"/>
      <c r="C100" s="115"/>
      <c r="D100" s="70" t="s">
        <v>32</v>
      </c>
      <c r="E100" s="72" t="str">
        <f>'1. Current Actions'!G99</f>
        <v>[INSERT KPI 2 HERE]</v>
      </c>
      <c r="F100" s="70" t="s">
        <v>145</v>
      </c>
      <c r="G100" s="72" t="str">
        <f>'1. Current Actions'!I99</f>
        <v>[INSERT OUTCOME 2 HERE]</v>
      </c>
      <c r="H100" s="31" t="s">
        <v>145</v>
      </c>
      <c r="I100" s="76"/>
    </row>
    <row r="101" spans="2:9">
      <c r="B101" s="118"/>
      <c r="C101" s="115"/>
      <c r="D101" s="70" t="s">
        <v>40</v>
      </c>
      <c r="E101" s="72" t="str">
        <f>'1. Current Actions'!G100</f>
        <v>[INSERT KPI 3 HERE]</v>
      </c>
      <c r="F101" s="70" t="s">
        <v>146</v>
      </c>
      <c r="G101" s="72" t="str">
        <f>'1. Current Actions'!I100</f>
        <v>[INSERT OUTCOME 3 HERE]</v>
      </c>
      <c r="H101" s="31" t="s">
        <v>146</v>
      </c>
      <c r="I101" s="76"/>
    </row>
    <row r="102" spans="2:9">
      <c r="B102" s="118"/>
      <c r="C102" s="115"/>
      <c r="D102" s="70" t="s">
        <v>47</v>
      </c>
      <c r="E102" s="72" t="str">
        <f>'1. Current Actions'!G101</f>
        <v>[INSERT KPI 4 HERE]</v>
      </c>
      <c r="F102" s="70" t="s">
        <v>147</v>
      </c>
      <c r="G102" s="72" t="str">
        <f>'1. Current Actions'!I101</f>
        <v>[INSERT OUTCOME 4 HERE]</v>
      </c>
      <c r="H102" s="31" t="s">
        <v>147</v>
      </c>
      <c r="I102" s="76"/>
    </row>
    <row r="103" spans="2:9">
      <c r="B103" s="119"/>
      <c r="C103" s="115"/>
      <c r="D103" s="73" t="s">
        <v>148</v>
      </c>
      <c r="E103" s="74" t="str">
        <f>'1. Current Actions'!G102</f>
        <v>[INSERT KPI 5 HERE]</v>
      </c>
      <c r="F103" s="73" t="s">
        <v>149</v>
      </c>
      <c r="G103" s="74" t="str">
        <f>'1. Current Actions'!I102</f>
        <v>[INSERT OUTCOME 5 HERE]</v>
      </c>
      <c r="H103" s="31" t="s">
        <v>149</v>
      </c>
      <c r="I103" s="79"/>
    </row>
    <row r="104" spans="2:9">
      <c r="B104" s="117">
        <v>18</v>
      </c>
      <c r="C104" s="114" t="str">
        <f>'1. Current Actions'!C105</f>
        <v>[INSERT TITLE OF ACTION]</v>
      </c>
      <c r="D104" s="70" t="s">
        <v>143</v>
      </c>
      <c r="E104" s="72" t="str">
        <f>'1. Current Actions'!G103</f>
        <v>[INSERT KPI 1 HERE]</v>
      </c>
      <c r="F104" s="70" t="s">
        <v>144</v>
      </c>
      <c r="G104" s="72" t="str">
        <f>'1. Current Actions'!I103</f>
        <v>[INSERT OUTCOME 1 HERE]</v>
      </c>
      <c r="H104" s="31" t="s">
        <v>144</v>
      </c>
      <c r="I104" s="76"/>
    </row>
    <row r="105" spans="2:9">
      <c r="B105" s="118"/>
      <c r="C105" s="115"/>
      <c r="D105" s="70" t="s">
        <v>32</v>
      </c>
      <c r="E105" s="72" t="str">
        <f>'1. Current Actions'!G104</f>
        <v>[INSERT KPI 2 HERE]</v>
      </c>
      <c r="F105" s="70" t="s">
        <v>145</v>
      </c>
      <c r="G105" s="72" t="str">
        <f>'1. Current Actions'!I104</f>
        <v>[INSERT OUTCOME 2 HERE]</v>
      </c>
      <c r="H105" s="31" t="s">
        <v>145</v>
      </c>
      <c r="I105" s="76"/>
    </row>
    <row r="106" spans="2:9">
      <c r="B106" s="118"/>
      <c r="C106" s="115"/>
      <c r="D106" s="70" t="s">
        <v>40</v>
      </c>
      <c r="E106" s="72" t="str">
        <f>'1. Current Actions'!G105</f>
        <v>[INSERT KPI 3 HERE]</v>
      </c>
      <c r="F106" s="70" t="s">
        <v>146</v>
      </c>
      <c r="G106" s="72" t="str">
        <f>'1. Current Actions'!I105</f>
        <v>[INSERT OUTCOME 3 HERE]</v>
      </c>
      <c r="H106" s="31" t="s">
        <v>146</v>
      </c>
      <c r="I106" s="76"/>
    </row>
    <row r="107" spans="2:9">
      <c r="B107" s="118"/>
      <c r="C107" s="115"/>
      <c r="D107" s="70" t="s">
        <v>47</v>
      </c>
      <c r="E107" s="72" t="str">
        <f>'1. Current Actions'!G106</f>
        <v>[INSERT KPI 4 HERE]</v>
      </c>
      <c r="F107" s="70" t="s">
        <v>147</v>
      </c>
      <c r="G107" s="72" t="str">
        <f>'1. Current Actions'!I106</f>
        <v>[INSERT OUTCOME 4 HERE]</v>
      </c>
      <c r="H107" s="31" t="s">
        <v>147</v>
      </c>
      <c r="I107" s="76"/>
    </row>
    <row r="108" spans="2:9">
      <c r="B108" s="119"/>
      <c r="C108" s="115"/>
      <c r="D108" s="73" t="s">
        <v>148</v>
      </c>
      <c r="E108" s="74" t="str">
        <f>'1. Current Actions'!G107</f>
        <v>[INSERT KPI 5 HERE]</v>
      </c>
      <c r="F108" s="73" t="s">
        <v>149</v>
      </c>
      <c r="G108" s="74" t="str">
        <f>'1. Current Actions'!I107</f>
        <v>[INSERT OUTCOME 5 HERE]</v>
      </c>
      <c r="H108" s="31" t="s">
        <v>149</v>
      </c>
      <c r="I108" s="79"/>
    </row>
    <row r="109" spans="2:9">
      <c r="B109" s="117">
        <v>19</v>
      </c>
      <c r="C109" s="114" t="str">
        <f>'1. Current Actions'!C110</f>
        <v>[INSERT TITLE OF ACTION]</v>
      </c>
      <c r="D109" s="70" t="s">
        <v>143</v>
      </c>
      <c r="E109" s="72" t="str">
        <f>'1. Current Actions'!G108</f>
        <v>[INSERT KPI 1 HERE]</v>
      </c>
      <c r="F109" s="70" t="s">
        <v>144</v>
      </c>
      <c r="G109" s="72" t="str">
        <f>'1. Current Actions'!I108</f>
        <v>[INSERT OUTCOME 1 HERE]</v>
      </c>
      <c r="H109" s="31" t="s">
        <v>144</v>
      </c>
      <c r="I109" s="76"/>
    </row>
    <row r="110" spans="2:9">
      <c r="B110" s="118"/>
      <c r="C110" s="115"/>
      <c r="D110" s="70" t="s">
        <v>32</v>
      </c>
      <c r="E110" s="72" t="str">
        <f>'1. Current Actions'!G109</f>
        <v>[INSERT KPI 2 HERE]</v>
      </c>
      <c r="F110" s="70" t="s">
        <v>145</v>
      </c>
      <c r="G110" s="72" t="str">
        <f>'1. Current Actions'!I109</f>
        <v>[INSERT OUTCOME 2 HERE]</v>
      </c>
      <c r="H110" s="31" t="s">
        <v>145</v>
      </c>
      <c r="I110" s="76"/>
    </row>
    <row r="111" spans="2:9">
      <c r="B111" s="118"/>
      <c r="C111" s="115"/>
      <c r="D111" s="70" t="s">
        <v>40</v>
      </c>
      <c r="E111" s="72" t="str">
        <f>'1. Current Actions'!G110</f>
        <v>[INSERT KPI 3 HERE]</v>
      </c>
      <c r="F111" s="70" t="s">
        <v>146</v>
      </c>
      <c r="G111" s="72" t="str">
        <f>'1. Current Actions'!I110</f>
        <v>[INSERT OUTCOME 3 HERE]</v>
      </c>
      <c r="H111" s="31" t="s">
        <v>146</v>
      </c>
      <c r="I111" s="76"/>
    </row>
    <row r="112" spans="2:9">
      <c r="B112" s="118"/>
      <c r="C112" s="115"/>
      <c r="D112" s="70" t="s">
        <v>47</v>
      </c>
      <c r="E112" s="72" t="str">
        <f>'1. Current Actions'!G111</f>
        <v>[INSERT KPI 4 HERE]</v>
      </c>
      <c r="F112" s="70" t="s">
        <v>147</v>
      </c>
      <c r="G112" s="72" t="str">
        <f>'1. Current Actions'!I111</f>
        <v>[INSERT OUTCOME 4 HERE]</v>
      </c>
      <c r="H112" s="31" t="s">
        <v>147</v>
      </c>
      <c r="I112" s="76"/>
    </row>
    <row r="113" spans="2:9">
      <c r="B113" s="119"/>
      <c r="C113" s="115"/>
      <c r="D113" s="73" t="s">
        <v>148</v>
      </c>
      <c r="E113" s="74" t="str">
        <f>'1. Current Actions'!G112</f>
        <v>[INSERT KPI 5 HERE]</v>
      </c>
      <c r="F113" s="73" t="s">
        <v>149</v>
      </c>
      <c r="G113" s="74" t="str">
        <f>'1. Current Actions'!I112</f>
        <v>[INSERT OUTCOME 5 HERE]</v>
      </c>
      <c r="H113" s="31" t="s">
        <v>149</v>
      </c>
      <c r="I113" s="79"/>
    </row>
    <row r="114" spans="2:9">
      <c r="B114" s="117">
        <v>20</v>
      </c>
      <c r="C114" s="114" t="str">
        <f>'1. Current Actions'!C115</f>
        <v>[INSERT TITLE OF ACTION]</v>
      </c>
      <c r="D114" s="70" t="s">
        <v>143</v>
      </c>
      <c r="E114" s="72" t="str">
        <f>'1. Current Actions'!G113</f>
        <v>[INSERT KPI 1 HERE]</v>
      </c>
      <c r="F114" s="70" t="s">
        <v>144</v>
      </c>
      <c r="G114" s="72" t="str">
        <f>'1. Current Actions'!I113</f>
        <v>[INSERT OUTCOME 1 HERE]</v>
      </c>
      <c r="H114" s="31" t="s">
        <v>144</v>
      </c>
      <c r="I114" s="76"/>
    </row>
    <row r="115" spans="2:9">
      <c r="B115" s="118"/>
      <c r="C115" s="115"/>
      <c r="D115" s="70" t="s">
        <v>32</v>
      </c>
      <c r="E115" s="72" t="str">
        <f>'1. Current Actions'!G114</f>
        <v>[INSERT KPI 2 HERE]</v>
      </c>
      <c r="F115" s="70" t="s">
        <v>145</v>
      </c>
      <c r="G115" s="72" t="str">
        <f>'1. Current Actions'!I114</f>
        <v>[INSERT OUTCOME 2 HERE]</v>
      </c>
      <c r="H115" s="31" t="s">
        <v>145</v>
      </c>
      <c r="I115" s="76"/>
    </row>
    <row r="116" spans="2:9">
      <c r="B116" s="118"/>
      <c r="C116" s="115"/>
      <c r="D116" s="70" t="s">
        <v>40</v>
      </c>
      <c r="E116" s="72" t="str">
        <f>'1. Current Actions'!G115</f>
        <v>[INSERT KPI 3 HERE]</v>
      </c>
      <c r="F116" s="70" t="s">
        <v>146</v>
      </c>
      <c r="G116" s="72" t="str">
        <f>'1. Current Actions'!I115</f>
        <v>[INSERT OUTCOME 3 HERE]</v>
      </c>
      <c r="H116" s="31" t="s">
        <v>146</v>
      </c>
      <c r="I116" s="76"/>
    </row>
    <row r="117" spans="2:9">
      <c r="B117" s="118"/>
      <c r="C117" s="115"/>
      <c r="D117" s="70" t="s">
        <v>47</v>
      </c>
      <c r="E117" s="72" t="str">
        <f>'1. Current Actions'!G116</f>
        <v>[INSERT KPI 4 HERE]</v>
      </c>
      <c r="F117" s="70" t="s">
        <v>147</v>
      </c>
      <c r="G117" s="72" t="str">
        <f>'1. Current Actions'!I116</f>
        <v>[INSERT OUTCOME 4 HERE]</v>
      </c>
      <c r="H117" s="31" t="s">
        <v>147</v>
      </c>
      <c r="I117" s="76"/>
    </row>
    <row r="118" spans="2:9">
      <c r="B118" s="119"/>
      <c r="C118" s="115"/>
      <c r="D118" s="73" t="s">
        <v>148</v>
      </c>
      <c r="E118" s="74" t="str">
        <f>'1. Current Actions'!G117</f>
        <v>[INSERT KPI 5 HERE]</v>
      </c>
      <c r="F118" s="73" t="s">
        <v>149</v>
      </c>
      <c r="G118" s="74" t="str">
        <f>'1. Current Actions'!I117</f>
        <v>[INSERT OUTCOME 5 HERE]</v>
      </c>
      <c r="H118" s="31" t="s">
        <v>149</v>
      </c>
      <c r="I118" s="79"/>
    </row>
    <row r="119" spans="2:9">
      <c r="B119" s="117">
        <v>21</v>
      </c>
      <c r="C119" s="114" t="str">
        <f>'1. Current Actions'!C120</f>
        <v>[INSERT TITLE OF ACTION]</v>
      </c>
      <c r="D119" s="70" t="s">
        <v>143</v>
      </c>
      <c r="E119" s="72" t="str">
        <f>'1. Current Actions'!G118</f>
        <v>[INSERT KPI 1 HERE]</v>
      </c>
      <c r="F119" s="70" t="s">
        <v>144</v>
      </c>
      <c r="G119" s="72" t="str">
        <f>'1. Current Actions'!I118</f>
        <v>[INSERT OUTCOME 1 HERE]</v>
      </c>
      <c r="H119" s="31" t="s">
        <v>144</v>
      </c>
      <c r="I119" s="76"/>
    </row>
    <row r="120" spans="2:9">
      <c r="B120" s="118"/>
      <c r="C120" s="115"/>
      <c r="D120" s="70" t="s">
        <v>32</v>
      </c>
      <c r="E120" s="72" t="str">
        <f>'1. Current Actions'!G119</f>
        <v>[INSERT KPI 2 HERE]</v>
      </c>
      <c r="F120" s="70" t="s">
        <v>145</v>
      </c>
      <c r="G120" s="72" t="str">
        <f>'1. Current Actions'!I119</f>
        <v>[INSERT OUTCOME 2 HERE]</v>
      </c>
      <c r="H120" s="31" t="s">
        <v>145</v>
      </c>
      <c r="I120" s="76"/>
    </row>
    <row r="121" spans="2:9">
      <c r="B121" s="118"/>
      <c r="C121" s="115"/>
      <c r="D121" s="70" t="s">
        <v>40</v>
      </c>
      <c r="E121" s="72" t="str">
        <f>'1. Current Actions'!G120</f>
        <v>[INSERT KPI 3 HERE]</v>
      </c>
      <c r="F121" s="70" t="s">
        <v>146</v>
      </c>
      <c r="G121" s="72" t="str">
        <f>'1. Current Actions'!I120</f>
        <v>[INSERT OUTCOME 3 HERE]</v>
      </c>
      <c r="H121" s="31" t="s">
        <v>146</v>
      </c>
      <c r="I121" s="76"/>
    </row>
    <row r="122" spans="2:9">
      <c r="B122" s="118"/>
      <c r="C122" s="115"/>
      <c r="D122" s="70" t="s">
        <v>47</v>
      </c>
      <c r="E122" s="72" t="str">
        <f>'1. Current Actions'!G121</f>
        <v>[INSERT KPI 4 HERE]</v>
      </c>
      <c r="F122" s="70" t="s">
        <v>147</v>
      </c>
      <c r="G122" s="72" t="str">
        <f>'1. Current Actions'!I121</f>
        <v>[INSERT OUTCOME 4 HERE]</v>
      </c>
      <c r="H122" s="31" t="s">
        <v>147</v>
      </c>
      <c r="I122" s="76"/>
    </row>
    <row r="123" spans="2:9">
      <c r="B123" s="119"/>
      <c r="C123" s="115"/>
      <c r="D123" s="73" t="s">
        <v>148</v>
      </c>
      <c r="E123" s="74" t="str">
        <f>'1. Current Actions'!G122</f>
        <v>[INSERT KPI 5 HERE]</v>
      </c>
      <c r="F123" s="73" t="s">
        <v>149</v>
      </c>
      <c r="G123" s="74" t="str">
        <f>'1. Current Actions'!I122</f>
        <v>[INSERT OUTCOME 5 HERE]</v>
      </c>
      <c r="H123" s="31" t="s">
        <v>149</v>
      </c>
      <c r="I123" s="79"/>
    </row>
    <row r="124" spans="2:9">
      <c r="B124" s="117">
        <v>22</v>
      </c>
      <c r="C124" s="114" t="str">
        <f>'1. Current Actions'!C125</f>
        <v>[INSERT TITLE OF ACTION]</v>
      </c>
      <c r="D124" s="70" t="s">
        <v>143</v>
      </c>
      <c r="E124" s="72" t="str">
        <f>'1. Current Actions'!G123</f>
        <v>[INSERT KPI 1 HERE]</v>
      </c>
      <c r="F124" s="70" t="s">
        <v>144</v>
      </c>
      <c r="G124" s="72" t="str">
        <f>'1. Current Actions'!I123</f>
        <v>[INSERT OUTCOME 1 HERE]</v>
      </c>
      <c r="H124" s="31" t="s">
        <v>144</v>
      </c>
      <c r="I124" s="76"/>
    </row>
    <row r="125" spans="2:9">
      <c r="B125" s="118"/>
      <c r="C125" s="115"/>
      <c r="D125" s="70" t="s">
        <v>32</v>
      </c>
      <c r="E125" s="72" t="str">
        <f>'1. Current Actions'!G124</f>
        <v>[INSERT KPI 2 HERE]</v>
      </c>
      <c r="F125" s="70" t="s">
        <v>145</v>
      </c>
      <c r="G125" s="72" t="str">
        <f>'1. Current Actions'!I124</f>
        <v>[INSERT OUTCOME 2 HERE]</v>
      </c>
      <c r="H125" s="31" t="s">
        <v>145</v>
      </c>
      <c r="I125" s="76"/>
    </row>
    <row r="126" spans="2:9">
      <c r="B126" s="118"/>
      <c r="C126" s="115"/>
      <c r="D126" s="70" t="s">
        <v>40</v>
      </c>
      <c r="E126" s="72" t="str">
        <f>'1. Current Actions'!G125</f>
        <v>[INSERT KPI 3 HERE]</v>
      </c>
      <c r="F126" s="70" t="s">
        <v>146</v>
      </c>
      <c r="G126" s="72" t="str">
        <f>'1. Current Actions'!I125</f>
        <v>[INSERT OUTCOME 3 HERE]</v>
      </c>
      <c r="H126" s="31" t="s">
        <v>146</v>
      </c>
      <c r="I126" s="76"/>
    </row>
    <row r="127" spans="2:9">
      <c r="B127" s="118"/>
      <c r="C127" s="115"/>
      <c r="D127" s="70" t="s">
        <v>47</v>
      </c>
      <c r="E127" s="72" t="str">
        <f>'1. Current Actions'!G126</f>
        <v>[INSERT KPI 4 HERE]</v>
      </c>
      <c r="F127" s="70" t="s">
        <v>147</v>
      </c>
      <c r="G127" s="72" t="str">
        <f>'1. Current Actions'!I126</f>
        <v>[INSERT OUTCOME 4 HERE]</v>
      </c>
      <c r="H127" s="31" t="s">
        <v>147</v>
      </c>
      <c r="I127" s="76"/>
    </row>
    <row r="128" spans="2:9">
      <c r="B128" s="119"/>
      <c r="C128" s="115"/>
      <c r="D128" s="73" t="s">
        <v>148</v>
      </c>
      <c r="E128" s="74" t="str">
        <f>'1. Current Actions'!G127</f>
        <v>[INSERT KPI 5 HERE]</v>
      </c>
      <c r="F128" s="73" t="s">
        <v>149</v>
      </c>
      <c r="G128" s="74" t="str">
        <f>'1. Current Actions'!I127</f>
        <v>[INSERT OUTCOME 5 HERE]</v>
      </c>
      <c r="H128" s="31" t="s">
        <v>149</v>
      </c>
      <c r="I128" s="79"/>
    </row>
    <row r="129" spans="2:9">
      <c r="B129" s="117">
        <v>23</v>
      </c>
      <c r="C129" s="114" t="str">
        <f>'1. Current Actions'!C130</f>
        <v>[INSERT TITLE OF ACTION]</v>
      </c>
      <c r="D129" s="70" t="s">
        <v>143</v>
      </c>
      <c r="E129" s="72" t="str">
        <f>'1. Current Actions'!G128</f>
        <v>[INSERT KPI 1 HERE]</v>
      </c>
      <c r="F129" s="70" t="s">
        <v>144</v>
      </c>
      <c r="G129" s="72" t="str">
        <f>'1. Current Actions'!I128</f>
        <v>[INSERT OUTCOME 1 HERE]</v>
      </c>
      <c r="H129" s="31" t="s">
        <v>144</v>
      </c>
      <c r="I129" s="76"/>
    </row>
    <row r="130" spans="2:9">
      <c r="B130" s="118"/>
      <c r="C130" s="115"/>
      <c r="D130" s="70" t="s">
        <v>32</v>
      </c>
      <c r="E130" s="72" t="str">
        <f>'1. Current Actions'!G129</f>
        <v>[INSERT KPI 2 HERE]</v>
      </c>
      <c r="F130" s="70" t="s">
        <v>145</v>
      </c>
      <c r="G130" s="72" t="str">
        <f>'1. Current Actions'!I129</f>
        <v>[INSERT OUTCOME 2 HERE]</v>
      </c>
      <c r="H130" s="31" t="s">
        <v>145</v>
      </c>
      <c r="I130" s="76"/>
    </row>
    <row r="131" spans="2:9">
      <c r="B131" s="118"/>
      <c r="C131" s="115"/>
      <c r="D131" s="70" t="s">
        <v>40</v>
      </c>
      <c r="E131" s="72" t="str">
        <f>'1. Current Actions'!G130</f>
        <v>[INSERT KPI 3 HERE]</v>
      </c>
      <c r="F131" s="70" t="s">
        <v>146</v>
      </c>
      <c r="G131" s="72" t="str">
        <f>'1. Current Actions'!I130</f>
        <v>[INSERT OUTCOME 3 HERE]</v>
      </c>
      <c r="H131" s="31" t="s">
        <v>146</v>
      </c>
      <c r="I131" s="76"/>
    </row>
    <row r="132" spans="2:9">
      <c r="B132" s="118"/>
      <c r="C132" s="115"/>
      <c r="D132" s="70" t="s">
        <v>47</v>
      </c>
      <c r="E132" s="72" t="str">
        <f>'1. Current Actions'!G131</f>
        <v>[INSERT KPI 4 HERE]</v>
      </c>
      <c r="F132" s="70" t="s">
        <v>147</v>
      </c>
      <c r="G132" s="72" t="str">
        <f>'1. Current Actions'!I131</f>
        <v>[INSERT OUTCOME 4 HERE]</v>
      </c>
      <c r="H132" s="31" t="s">
        <v>147</v>
      </c>
      <c r="I132" s="76"/>
    </row>
    <row r="133" spans="2:9">
      <c r="B133" s="119"/>
      <c r="C133" s="115"/>
      <c r="D133" s="73" t="s">
        <v>148</v>
      </c>
      <c r="E133" s="74" t="str">
        <f>'1. Current Actions'!G132</f>
        <v>[INSERT KPI 5 HERE]</v>
      </c>
      <c r="F133" s="73" t="s">
        <v>149</v>
      </c>
      <c r="G133" s="74" t="str">
        <f>'1. Current Actions'!I132</f>
        <v>[INSERT OUTCOME 5 HERE]</v>
      </c>
      <c r="H133" s="31" t="s">
        <v>149</v>
      </c>
      <c r="I133" s="79"/>
    </row>
    <row r="134" spans="2:9">
      <c r="B134" s="117">
        <v>24</v>
      </c>
      <c r="C134" s="114" t="str">
        <f>'1. Current Actions'!C135</f>
        <v>[INSERT TITLE OF ACTION]</v>
      </c>
      <c r="D134" s="70" t="s">
        <v>143</v>
      </c>
      <c r="E134" s="72" t="str">
        <f>'1. Current Actions'!G133</f>
        <v>[INSERT KPI 1 HERE]</v>
      </c>
      <c r="F134" s="70" t="s">
        <v>144</v>
      </c>
      <c r="G134" s="72" t="str">
        <f>'1. Current Actions'!I133</f>
        <v>[INSERT OUTCOME 1 HERE]</v>
      </c>
      <c r="H134" s="31" t="s">
        <v>144</v>
      </c>
      <c r="I134" s="76"/>
    </row>
    <row r="135" spans="2:9">
      <c r="B135" s="118"/>
      <c r="C135" s="115"/>
      <c r="D135" s="70" t="s">
        <v>32</v>
      </c>
      <c r="E135" s="72" t="str">
        <f>'1. Current Actions'!G134</f>
        <v>[INSERT KPI 2 HERE]</v>
      </c>
      <c r="F135" s="70" t="s">
        <v>145</v>
      </c>
      <c r="G135" s="72" t="str">
        <f>'1. Current Actions'!I134</f>
        <v>[INSERT OUTCOME 2 HERE]</v>
      </c>
      <c r="H135" s="31" t="s">
        <v>145</v>
      </c>
      <c r="I135" s="76"/>
    </row>
    <row r="136" spans="2:9">
      <c r="B136" s="118"/>
      <c r="C136" s="115"/>
      <c r="D136" s="70" t="s">
        <v>40</v>
      </c>
      <c r="E136" s="72" t="str">
        <f>'1. Current Actions'!G135</f>
        <v>[INSERT KPI 3 HERE]</v>
      </c>
      <c r="F136" s="70" t="s">
        <v>146</v>
      </c>
      <c r="G136" s="72" t="str">
        <f>'1. Current Actions'!I135</f>
        <v>[INSERT OUTCOME 3 HERE]</v>
      </c>
      <c r="H136" s="31" t="s">
        <v>146</v>
      </c>
      <c r="I136" s="76"/>
    </row>
    <row r="137" spans="2:9">
      <c r="B137" s="118"/>
      <c r="C137" s="115"/>
      <c r="D137" s="70" t="s">
        <v>47</v>
      </c>
      <c r="E137" s="72" t="str">
        <f>'1. Current Actions'!G136</f>
        <v>[INSERT KPI 4 HERE]</v>
      </c>
      <c r="F137" s="70" t="s">
        <v>147</v>
      </c>
      <c r="G137" s="72" t="str">
        <f>'1. Current Actions'!I136</f>
        <v>[INSERT OUTCOME 4 HERE]</v>
      </c>
      <c r="H137" s="31" t="s">
        <v>147</v>
      </c>
      <c r="I137" s="76"/>
    </row>
    <row r="138" spans="2:9">
      <c r="B138" s="119"/>
      <c r="C138" s="115"/>
      <c r="D138" s="73" t="s">
        <v>148</v>
      </c>
      <c r="E138" s="74" t="str">
        <f>'1. Current Actions'!G137</f>
        <v>[INSERT KPI 5 HERE]</v>
      </c>
      <c r="F138" s="73" t="s">
        <v>149</v>
      </c>
      <c r="G138" s="74" t="str">
        <f>'1. Current Actions'!I137</f>
        <v>[INSERT OUTCOME 5 HERE]</v>
      </c>
      <c r="H138" s="31" t="s">
        <v>149</v>
      </c>
      <c r="I138" s="79"/>
    </row>
    <row r="139" spans="2:9">
      <c r="B139" s="117">
        <v>25</v>
      </c>
      <c r="C139" s="114" t="str">
        <f>'1. Current Actions'!C140</f>
        <v>[INSERT TITLE OF ACTION]</v>
      </c>
      <c r="D139" s="70" t="s">
        <v>143</v>
      </c>
      <c r="E139" s="72" t="str">
        <f>'1. Current Actions'!G138</f>
        <v>[INSERT KPI 1 HERE]</v>
      </c>
      <c r="F139" s="70" t="s">
        <v>144</v>
      </c>
      <c r="G139" s="72" t="str">
        <f>'1. Current Actions'!I138</f>
        <v>[INSERT OUTCOME 1 HERE]</v>
      </c>
      <c r="H139" s="31" t="s">
        <v>144</v>
      </c>
      <c r="I139" s="76"/>
    </row>
    <row r="140" spans="2:9">
      <c r="B140" s="118"/>
      <c r="C140" s="115"/>
      <c r="D140" s="70" t="s">
        <v>32</v>
      </c>
      <c r="E140" s="72" t="str">
        <f>'1. Current Actions'!G139</f>
        <v>[INSERT KPI 2 HERE]</v>
      </c>
      <c r="F140" s="70" t="s">
        <v>145</v>
      </c>
      <c r="G140" s="72" t="str">
        <f>'1. Current Actions'!I139</f>
        <v>[INSERT OUTCOME 2 HERE]</v>
      </c>
      <c r="H140" s="31" t="s">
        <v>145</v>
      </c>
      <c r="I140" s="76"/>
    </row>
    <row r="141" spans="2:9">
      <c r="B141" s="118"/>
      <c r="C141" s="115"/>
      <c r="D141" s="70" t="s">
        <v>40</v>
      </c>
      <c r="E141" s="72" t="str">
        <f>'1. Current Actions'!G140</f>
        <v>[INSERT KPI 3 HERE]</v>
      </c>
      <c r="F141" s="70" t="s">
        <v>146</v>
      </c>
      <c r="G141" s="72" t="str">
        <f>'1. Current Actions'!I140</f>
        <v>[INSERT OUTCOME 3 HERE]</v>
      </c>
      <c r="H141" s="31" t="s">
        <v>146</v>
      </c>
      <c r="I141" s="76"/>
    </row>
    <row r="142" spans="2:9">
      <c r="B142" s="118"/>
      <c r="C142" s="115"/>
      <c r="D142" s="70" t="s">
        <v>47</v>
      </c>
      <c r="E142" s="72" t="str">
        <f>'1. Current Actions'!G141</f>
        <v>[INSERT KPI 4 HERE]</v>
      </c>
      <c r="F142" s="70" t="s">
        <v>147</v>
      </c>
      <c r="G142" s="72" t="str">
        <f>'1. Current Actions'!I141</f>
        <v>[INSERT OUTCOME 4 HERE]</v>
      </c>
      <c r="H142" s="31" t="s">
        <v>147</v>
      </c>
      <c r="I142" s="76"/>
    </row>
    <row r="143" spans="2:9">
      <c r="B143" s="119"/>
      <c r="C143" s="115"/>
      <c r="D143" s="73" t="s">
        <v>148</v>
      </c>
      <c r="E143" s="74" t="str">
        <f>'1. Current Actions'!G142</f>
        <v>[INSERT KPI 5 HERE]</v>
      </c>
      <c r="F143" s="73" t="s">
        <v>149</v>
      </c>
      <c r="G143" s="74" t="str">
        <f>'1. Current Actions'!I142</f>
        <v>[INSERT OUTCOME 5 HERE]</v>
      </c>
      <c r="H143" s="31" t="s">
        <v>149</v>
      </c>
      <c r="I143" s="79"/>
    </row>
    <row r="144" spans="2:9">
      <c r="B144" s="117">
        <v>26</v>
      </c>
      <c r="C144" s="114" t="str">
        <f>'1. Current Actions'!C145</f>
        <v>[INSERT TITLE OF ACTION]</v>
      </c>
      <c r="D144" s="70" t="s">
        <v>143</v>
      </c>
      <c r="E144" s="72" t="str">
        <f>'1. Current Actions'!G143</f>
        <v>[INSERT KPI 1 HERE]</v>
      </c>
      <c r="F144" s="70" t="s">
        <v>144</v>
      </c>
      <c r="G144" s="72" t="str">
        <f>'1. Current Actions'!I143</f>
        <v>[INSERT OUTCOME 1 HERE]</v>
      </c>
      <c r="H144" s="31" t="s">
        <v>144</v>
      </c>
      <c r="I144" s="76"/>
    </row>
    <row r="145" spans="2:9">
      <c r="B145" s="118"/>
      <c r="C145" s="115"/>
      <c r="D145" s="70" t="s">
        <v>32</v>
      </c>
      <c r="E145" s="72" t="str">
        <f>'1. Current Actions'!G144</f>
        <v>[INSERT KPI 2 HERE]</v>
      </c>
      <c r="F145" s="70" t="s">
        <v>145</v>
      </c>
      <c r="G145" s="72" t="str">
        <f>'1. Current Actions'!I144</f>
        <v>[INSERT OUTCOME 2 HERE]</v>
      </c>
      <c r="H145" s="31" t="s">
        <v>145</v>
      </c>
      <c r="I145" s="76"/>
    </row>
    <row r="146" spans="2:9">
      <c r="B146" s="118"/>
      <c r="C146" s="115"/>
      <c r="D146" s="70" t="s">
        <v>40</v>
      </c>
      <c r="E146" s="72" t="str">
        <f>'1. Current Actions'!G145</f>
        <v>[INSERT KPI 3 HERE]</v>
      </c>
      <c r="F146" s="70" t="s">
        <v>146</v>
      </c>
      <c r="G146" s="72" t="str">
        <f>'1. Current Actions'!I145</f>
        <v>[INSERT OUTCOME 3 HERE]</v>
      </c>
      <c r="H146" s="31" t="s">
        <v>146</v>
      </c>
      <c r="I146" s="76"/>
    </row>
    <row r="147" spans="2:9">
      <c r="B147" s="118"/>
      <c r="C147" s="115"/>
      <c r="D147" s="70" t="s">
        <v>47</v>
      </c>
      <c r="E147" s="72" t="str">
        <f>'1. Current Actions'!G146</f>
        <v>[INSERT KPI 4 HERE]</v>
      </c>
      <c r="F147" s="70" t="s">
        <v>147</v>
      </c>
      <c r="G147" s="72" t="str">
        <f>'1. Current Actions'!I146</f>
        <v>[INSERT OUTCOME 4 HERE]</v>
      </c>
      <c r="H147" s="31" t="s">
        <v>147</v>
      </c>
      <c r="I147" s="76"/>
    </row>
    <row r="148" spans="2:9">
      <c r="B148" s="119"/>
      <c r="C148" s="115"/>
      <c r="D148" s="73" t="s">
        <v>148</v>
      </c>
      <c r="E148" s="74" t="str">
        <f>'1. Current Actions'!G147</f>
        <v>[INSERT KPI 5 HERE]</v>
      </c>
      <c r="F148" s="73" t="s">
        <v>149</v>
      </c>
      <c r="G148" s="74" t="str">
        <f>'1. Current Actions'!I147</f>
        <v>[INSERT OUTCOME 5 HERE]</v>
      </c>
      <c r="H148" s="31" t="s">
        <v>149</v>
      </c>
      <c r="I148" s="79"/>
    </row>
    <row r="149" spans="2:9">
      <c r="B149" s="117">
        <v>27</v>
      </c>
      <c r="C149" s="114" t="str">
        <f>'1. Current Actions'!C150</f>
        <v>[INSERT TITLE OF ACTION]</v>
      </c>
      <c r="D149" s="70" t="s">
        <v>143</v>
      </c>
      <c r="E149" s="72" t="str">
        <f>'1. Current Actions'!G148</f>
        <v>[INSERT KPI 1 HERE]</v>
      </c>
      <c r="F149" s="70" t="s">
        <v>144</v>
      </c>
      <c r="G149" s="72" t="str">
        <f>'1. Current Actions'!I148</f>
        <v>[INSERT OUTCOME 1 HERE]</v>
      </c>
      <c r="H149" s="31" t="s">
        <v>144</v>
      </c>
      <c r="I149" s="76"/>
    </row>
    <row r="150" spans="2:9">
      <c r="B150" s="118"/>
      <c r="C150" s="115"/>
      <c r="D150" s="70" t="s">
        <v>32</v>
      </c>
      <c r="E150" s="72" t="str">
        <f>'1. Current Actions'!G149</f>
        <v>[INSERT KPI 2 HERE]</v>
      </c>
      <c r="F150" s="70" t="s">
        <v>145</v>
      </c>
      <c r="G150" s="72" t="str">
        <f>'1. Current Actions'!I149</f>
        <v>[INSERT OUTCOME 2 HERE]</v>
      </c>
      <c r="H150" s="31" t="s">
        <v>145</v>
      </c>
      <c r="I150" s="76"/>
    </row>
    <row r="151" spans="2:9">
      <c r="B151" s="118"/>
      <c r="C151" s="115"/>
      <c r="D151" s="70" t="s">
        <v>40</v>
      </c>
      <c r="E151" s="72" t="str">
        <f>'1. Current Actions'!G150</f>
        <v>[INSERT KPI 3 HERE]</v>
      </c>
      <c r="F151" s="70" t="s">
        <v>146</v>
      </c>
      <c r="G151" s="72" t="str">
        <f>'1. Current Actions'!I150</f>
        <v>[INSERT OUTCOME 3 HERE]</v>
      </c>
      <c r="H151" s="31" t="s">
        <v>146</v>
      </c>
      <c r="I151" s="76"/>
    </row>
    <row r="152" spans="2:9">
      <c r="B152" s="118"/>
      <c r="C152" s="115"/>
      <c r="D152" s="70" t="s">
        <v>47</v>
      </c>
      <c r="E152" s="72" t="str">
        <f>'1. Current Actions'!G151</f>
        <v>[INSERT KPI 4 HERE]</v>
      </c>
      <c r="F152" s="70" t="s">
        <v>147</v>
      </c>
      <c r="G152" s="72" t="str">
        <f>'1. Current Actions'!I151</f>
        <v>[INSERT OUTCOME 4 HERE]</v>
      </c>
      <c r="H152" s="31" t="s">
        <v>147</v>
      </c>
      <c r="I152" s="76"/>
    </row>
    <row r="153" spans="2:9">
      <c r="B153" s="119"/>
      <c r="C153" s="115"/>
      <c r="D153" s="73" t="s">
        <v>148</v>
      </c>
      <c r="E153" s="74" t="str">
        <f>'1. Current Actions'!G152</f>
        <v>[INSERT KPI 5 HERE]</v>
      </c>
      <c r="F153" s="73" t="s">
        <v>149</v>
      </c>
      <c r="G153" s="74" t="str">
        <f>'1. Current Actions'!I152</f>
        <v>[INSERT OUTCOME 5 HERE]</v>
      </c>
      <c r="H153" s="31" t="s">
        <v>149</v>
      </c>
      <c r="I153" s="79"/>
    </row>
    <row r="154" spans="2:9">
      <c r="B154" s="117">
        <v>28</v>
      </c>
      <c r="C154" s="114" t="str">
        <f>'1. Current Actions'!C155</f>
        <v>[INSERT TITLE OF ACTION]</v>
      </c>
      <c r="D154" s="70" t="s">
        <v>143</v>
      </c>
      <c r="E154" s="72" t="str">
        <f>'1. Current Actions'!G153</f>
        <v>[INSERT KPI 1 HERE]</v>
      </c>
      <c r="F154" s="70" t="s">
        <v>144</v>
      </c>
      <c r="G154" s="72" t="str">
        <f>'1. Current Actions'!I153</f>
        <v>[INSERT OUTCOME 1 HERE]</v>
      </c>
      <c r="H154" s="31" t="s">
        <v>144</v>
      </c>
      <c r="I154" s="76"/>
    </row>
    <row r="155" spans="2:9">
      <c r="B155" s="118"/>
      <c r="C155" s="115"/>
      <c r="D155" s="70" t="s">
        <v>32</v>
      </c>
      <c r="E155" s="72" t="str">
        <f>'1. Current Actions'!G154</f>
        <v>[INSERT KPI 2 HERE]</v>
      </c>
      <c r="F155" s="70" t="s">
        <v>145</v>
      </c>
      <c r="G155" s="72" t="str">
        <f>'1. Current Actions'!I154</f>
        <v>[INSERT OUTCOME 2 HERE]</v>
      </c>
      <c r="H155" s="31" t="s">
        <v>145</v>
      </c>
      <c r="I155" s="76"/>
    </row>
    <row r="156" spans="2:9">
      <c r="B156" s="118"/>
      <c r="C156" s="115"/>
      <c r="D156" s="70" t="s">
        <v>40</v>
      </c>
      <c r="E156" s="72" t="str">
        <f>'1. Current Actions'!G155</f>
        <v>[INSERT KPI 3 HERE]</v>
      </c>
      <c r="F156" s="70" t="s">
        <v>146</v>
      </c>
      <c r="G156" s="72" t="str">
        <f>'1. Current Actions'!I155</f>
        <v>[INSERT OUTCOME 3 HERE]</v>
      </c>
      <c r="H156" s="31" t="s">
        <v>146</v>
      </c>
      <c r="I156" s="76"/>
    </row>
    <row r="157" spans="2:9">
      <c r="B157" s="118"/>
      <c r="C157" s="115"/>
      <c r="D157" s="70" t="s">
        <v>47</v>
      </c>
      <c r="E157" s="72" t="str">
        <f>'1. Current Actions'!G156</f>
        <v>[INSERT KPI 4 HERE]</v>
      </c>
      <c r="F157" s="70" t="s">
        <v>147</v>
      </c>
      <c r="G157" s="72" t="str">
        <f>'1. Current Actions'!I156</f>
        <v>[INSERT OUTCOME 4 HERE]</v>
      </c>
      <c r="H157" s="31" t="s">
        <v>147</v>
      </c>
      <c r="I157" s="76"/>
    </row>
    <row r="158" spans="2:9">
      <c r="B158" s="119"/>
      <c r="C158" s="115"/>
      <c r="D158" s="73" t="s">
        <v>148</v>
      </c>
      <c r="E158" s="74" t="str">
        <f>'1. Current Actions'!G157</f>
        <v>[INSERT KPI 5 HERE]</v>
      </c>
      <c r="F158" s="73" t="s">
        <v>149</v>
      </c>
      <c r="G158" s="74" t="str">
        <f>'1. Current Actions'!I157</f>
        <v>[INSERT OUTCOME 5 HERE]</v>
      </c>
      <c r="H158" s="31" t="s">
        <v>149</v>
      </c>
      <c r="I158" s="79"/>
    </row>
    <row r="159" spans="2:9">
      <c r="B159" s="117">
        <v>29</v>
      </c>
      <c r="C159" s="114" t="str">
        <f>'1. Current Actions'!C160</f>
        <v>[INSERT TITLE OF ACTION]</v>
      </c>
      <c r="D159" s="70" t="s">
        <v>143</v>
      </c>
      <c r="E159" s="72" t="str">
        <f>'1. Current Actions'!G158</f>
        <v>[INSERT KPI 1 HERE]</v>
      </c>
      <c r="F159" s="70" t="s">
        <v>144</v>
      </c>
      <c r="G159" s="72" t="str">
        <f>'1. Current Actions'!I158</f>
        <v>[INSERT OUTCOME 1 HERE]</v>
      </c>
      <c r="H159" s="31" t="s">
        <v>144</v>
      </c>
      <c r="I159" s="76"/>
    </row>
    <row r="160" spans="2:9">
      <c r="B160" s="118"/>
      <c r="C160" s="115"/>
      <c r="D160" s="70" t="s">
        <v>32</v>
      </c>
      <c r="E160" s="72" t="str">
        <f>'1. Current Actions'!G159</f>
        <v>[INSERT KPI 2 HERE]</v>
      </c>
      <c r="F160" s="70" t="s">
        <v>145</v>
      </c>
      <c r="G160" s="72" t="str">
        <f>'1. Current Actions'!I159</f>
        <v>[INSERT OUTCOME 2 HERE]</v>
      </c>
      <c r="H160" s="31" t="s">
        <v>145</v>
      </c>
      <c r="I160" s="76"/>
    </row>
    <row r="161" spans="2:9">
      <c r="B161" s="118"/>
      <c r="C161" s="115"/>
      <c r="D161" s="70" t="s">
        <v>40</v>
      </c>
      <c r="E161" s="72" t="str">
        <f>'1. Current Actions'!G160</f>
        <v>[INSERT KPI 3 HERE]</v>
      </c>
      <c r="F161" s="70" t="s">
        <v>146</v>
      </c>
      <c r="G161" s="72" t="str">
        <f>'1. Current Actions'!I160</f>
        <v>[INSERT OUTCOME 3 HERE]</v>
      </c>
      <c r="H161" s="31" t="s">
        <v>146</v>
      </c>
      <c r="I161" s="76"/>
    </row>
    <row r="162" spans="2:9">
      <c r="B162" s="118"/>
      <c r="C162" s="115"/>
      <c r="D162" s="70" t="s">
        <v>47</v>
      </c>
      <c r="E162" s="72" t="str">
        <f>'1. Current Actions'!G161</f>
        <v>[INSERT KPI 4 HERE]</v>
      </c>
      <c r="F162" s="70" t="s">
        <v>147</v>
      </c>
      <c r="G162" s="72" t="str">
        <f>'1. Current Actions'!I161</f>
        <v>[INSERT OUTCOME 4 HERE]</v>
      </c>
      <c r="H162" s="31" t="s">
        <v>147</v>
      </c>
      <c r="I162" s="76"/>
    </row>
    <row r="163" spans="2:9">
      <c r="B163" s="119"/>
      <c r="C163" s="115"/>
      <c r="D163" s="73" t="s">
        <v>148</v>
      </c>
      <c r="E163" s="74" t="str">
        <f>'1. Current Actions'!G162</f>
        <v>[INSERT KPI 5 HERE]</v>
      </c>
      <c r="F163" s="73" t="s">
        <v>149</v>
      </c>
      <c r="G163" s="74" t="str">
        <f>'1. Current Actions'!I162</f>
        <v>[INSERT OUTCOME 5 HERE]</v>
      </c>
      <c r="H163" s="31" t="s">
        <v>149</v>
      </c>
      <c r="I163" s="79"/>
    </row>
    <row r="164" spans="2:9">
      <c r="B164" s="117">
        <v>30</v>
      </c>
      <c r="C164" s="114" t="str">
        <f>'1. Current Actions'!C165</f>
        <v>[INSERT TITLE OF ACTION]</v>
      </c>
      <c r="D164" s="70" t="s">
        <v>143</v>
      </c>
      <c r="E164" s="72" t="str">
        <f>'1. Current Actions'!G163</f>
        <v>[INSERT KPI 1 HERE]</v>
      </c>
      <c r="F164" s="70" t="s">
        <v>144</v>
      </c>
      <c r="G164" s="72" t="str">
        <f>'1. Current Actions'!I163</f>
        <v>[INSERT OUTCOME 1 HERE]</v>
      </c>
      <c r="H164" s="31" t="s">
        <v>144</v>
      </c>
      <c r="I164" s="76"/>
    </row>
    <row r="165" spans="2:9">
      <c r="B165" s="118"/>
      <c r="C165" s="115"/>
      <c r="D165" s="70" t="s">
        <v>32</v>
      </c>
      <c r="E165" s="72" t="str">
        <f>'1. Current Actions'!G164</f>
        <v>[INSERT KPI 2 HERE]</v>
      </c>
      <c r="F165" s="70" t="s">
        <v>145</v>
      </c>
      <c r="G165" s="72" t="str">
        <f>'1. Current Actions'!I164</f>
        <v>[INSERT OUTCOME 2 HERE]</v>
      </c>
      <c r="H165" s="31" t="s">
        <v>145</v>
      </c>
      <c r="I165" s="76"/>
    </row>
    <row r="166" spans="2:9">
      <c r="B166" s="118"/>
      <c r="C166" s="115"/>
      <c r="D166" s="70" t="s">
        <v>40</v>
      </c>
      <c r="E166" s="72" t="str">
        <f>'1. Current Actions'!G165</f>
        <v>[INSERT KPI 3 HERE]</v>
      </c>
      <c r="F166" s="70" t="s">
        <v>146</v>
      </c>
      <c r="G166" s="72" t="str">
        <f>'1. Current Actions'!I165</f>
        <v>[INSERT OUTCOME 3 HERE]</v>
      </c>
      <c r="H166" s="31" t="s">
        <v>146</v>
      </c>
      <c r="I166" s="76"/>
    </row>
    <row r="167" spans="2:9">
      <c r="B167" s="118"/>
      <c r="C167" s="115"/>
      <c r="D167" s="70" t="s">
        <v>47</v>
      </c>
      <c r="E167" s="72" t="str">
        <f>'1. Current Actions'!G166</f>
        <v>[INSERT KPI 4 HERE]</v>
      </c>
      <c r="F167" s="70" t="s">
        <v>147</v>
      </c>
      <c r="G167" s="72" t="str">
        <f>'1. Current Actions'!I166</f>
        <v>[INSERT OUTCOME 4 HERE]</v>
      </c>
      <c r="H167" s="31" t="s">
        <v>147</v>
      </c>
      <c r="I167" s="76"/>
    </row>
    <row r="168" spans="2:9">
      <c r="B168" s="119"/>
      <c r="C168" s="115"/>
      <c r="D168" s="73" t="s">
        <v>148</v>
      </c>
      <c r="E168" s="74" t="str">
        <f>'1. Current Actions'!G167</f>
        <v>[INSERT KPI 5 HERE]</v>
      </c>
      <c r="F168" s="73" t="s">
        <v>149</v>
      </c>
      <c r="G168" s="74" t="str">
        <f>'1. Current Actions'!I167</f>
        <v>[INSERT OUTCOME 5 HERE]</v>
      </c>
      <c r="H168" s="31" t="s">
        <v>149</v>
      </c>
      <c r="I168" s="79"/>
    </row>
    <row r="169" spans="2:9">
      <c r="B169" s="117">
        <v>31</v>
      </c>
      <c r="C169" s="114" t="str">
        <f>'1. Current Actions'!C170</f>
        <v>[INSERT TITLE OF ACTION]</v>
      </c>
      <c r="D169" s="70" t="s">
        <v>143</v>
      </c>
      <c r="E169" s="72" t="str">
        <f>'1. Current Actions'!G168</f>
        <v>[INSERT KPI 1 HERE]</v>
      </c>
      <c r="F169" s="70" t="s">
        <v>144</v>
      </c>
      <c r="G169" s="72" t="str">
        <f>'1. Current Actions'!I168</f>
        <v>[INSERT OUTCOME 1 HERE]</v>
      </c>
      <c r="H169" s="31" t="s">
        <v>144</v>
      </c>
      <c r="I169" s="76"/>
    </row>
    <row r="170" spans="2:9">
      <c r="B170" s="118"/>
      <c r="C170" s="115"/>
      <c r="D170" s="70" t="s">
        <v>32</v>
      </c>
      <c r="E170" s="72" t="str">
        <f>'1. Current Actions'!G169</f>
        <v>[INSERT KPI 2 HERE]</v>
      </c>
      <c r="F170" s="70" t="s">
        <v>145</v>
      </c>
      <c r="G170" s="72" t="str">
        <f>'1. Current Actions'!I169</f>
        <v>[INSERT OUTCOME 2 HERE]</v>
      </c>
      <c r="H170" s="31" t="s">
        <v>145</v>
      </c>
      <c r="I170" s="76"/>
    </row>
    <row r="171" spans="2:9">
      <c r="B171" s="118"/>
      <c r="C171" s="115"/>
      <c r="D171" s="70" t="s">
        <v>40</v>
      </c>
      <c r="E171" s="72" t="str">
        <f>'1. Current Actions'!G170</f>
        <v>[INSERT KPI 3 HERE]</v>
      </c>
      <c r="F171" s="70" t="s">
        <v>146</v>
      </c>
      <c r="G171" s="72" t="str">
        <f>'1. Current Actions'!I170</f>
        <v>[INSERT OUTCOME 3 HERE]</v>
      </c>
      <c r="H171" s="31" t="s">
        <v>146</v>
      </c>
      <c r="I171" s="76"/>
    </row>
    <row r="172" spans="2:9">
      <c r="B172" s="118"/>
      <c r="C172" s="115"/>
      <c r="D172" s="70" t="s">
        <v>47</v>
      </c>
      <c r="E172" s="72" t="str">
        <f>'1. Current Actions'!G171</f>
        <v>[INSERT KPI 4 HERE]</v>
      </c>
      <c r="F172" s="70" t="s">
        <v>147</v>
      </c>
      <c r="G172" s="72" t="str">
        <f>'1. Current Actions'!I171</f>
        <v>[INSERT OUTCOME 4 HERE]</v>
      </c>
      <c r="H172" s="31" t="s">
        <v>147</v>
      </c>
      <c r="I172" s="76"/>
    </row>
    <row r="173" spans="2:9">
      <c r="B173" s="119"/>
      <c r="C173" s="115"/>
      <c r="D173" s="73" t="s">
        <v>148</v>
      </c>
      <c r="E173" s="74" t="str">
        <f>'1. Current Actions'!G172</f>
        <v>[INSERT KPI 5 HERE]</v>
      </c>
      <c r="F173" s="73" t="s">
        <v>149</v>
      </c>
      <c r="G173" s="74" t="str">
        <f>'1. Current Actions'!I172</f>
        <v>[INSERT OUTCOME 5 HERE]</v>
      </c>
      <c r="H173" s="31" t="s">
        <v>149</v>
      </c>
      <c r="I173" s="79"/>
    </row>
    <row r="174" spans="2:9">
      <c r="B174" s="117">
        <v>32</v>
      </c>
      <c r="C174" s="114" t="str">
        <f>'1. Current Actions'!C175</f>
        <v>[INSERT TITLE OF ACTION]</v>
      </c>
      <c r="D174" s="70" t="s">
        <v>143</v>
      </c>
      <c r="E174" s="72" t="str">
        <f>'1. Current Actions'!G173</f>
        <v>[INSERT KPI 1 HERE]</v>
      </c>
      <c r="F174" s="70" t="s">
        <v>144</v>
      </c>
      <c r="G174" s="72" t="str">
        <f>'1. Current Actions'!I173</f>
        <v>[INSERT OUTCOME 1 HERE]</v>
      </c>
      <c r="H174" s="31" t="s">
        <v>144</v>
      </c>
      <c r="I174" s="76"/>
    </row>
    <row r="175" spans="2:9">
      <c r="B175" s="118"/>
      <c r="C175" s="115"/>
      <c r="D175" s="70" t="s">
        <v>32</v>
      </c>
      <c r="E175" s="72" t="str">
        <f>'1. Current Actions'!G174</f>
        <v>[INSERT KPI 2 HERE]</v>
      </c>
      <c r="F175" s="70" t="s">
        <v>145</v>
      </c>
      <c r="G175" s="72" t="str">
        <f>'1. Current Actions'!I174</f>
        <v>[INSERT OUTCOME 2 HERE]</v>
      </c>
      <c r="H175" s="31" t="s">
        <v>145</v>
      </c>
      <c r="I175" s="76"/>
    </row>
    <row r="176" spans="2:9">
      <c r="B176" s="118"/>
      <c r="C176" s="115"/>
      <c r="D176" s="70" t="s">
        <v>40</v>
      </c>
      <c r="E176" s="72" t="str">
        <f>'1. Current Actions'!G175</f>
        <v>[INSERT KPI 3 HERE]</v>
      </c>
      <c r="F176" s="70" t="s">
        <v>146</v>
      </c>
      <c r="G176" s="72" t="str">
        <f>'1. Current Actions'!I175</f>
        <v>[INSERT OUTCOME 3 HERE]</v>
      </c>
      <c r="H176" s="31" t="s">
        <v>146</v>
      </c>
      <c r="I176" s="76"/>
    </row>
    <row r="177" spans="2:9">
      <c r="B177" s="118"/>
      <c r="C177" s="115"/>
      <c r="D177" s="70" t="s">
        <v>47</v>
      </c>
      <c r="E177" s="72" t="str">
        <f>'1. Current Actions'!G176</f>
        <v>[INSERT KPI 4 HERE]</v>
      </c>
      <c r="F177" s="70" t="s">
        <v>147</v>
      </c>
      <c r="G177" s="72" t="str">
        <f>'1. Current Actions'!I176</f>
        <v>[INSERT OUTCOME 4 HERE]</v>
      </c>
      <c r="H177" s="31" t="s">
        <v>147</v>
      </c>
      <c r="I177" s="76"/>
    </row>
    <row r="178" spans="2:9">
      <c r="B178" s="119"/>
      <c r="C178" s="115"/>
      <c r="D178" s="73" t="s">
        <v>148</v>
      </c>
      <c r="E178" s="74" t="str">
        <f>'1. Current Actions'!G177</f>
        <v>[INSERT KPI 5 HERE]</v>
      </c>
      <c r="F178" s="73" t="s">
        <v>149</v>
      </c>
      <c r="G178" s="74" t="str">
        <f>'1. Current Actions'!I177</f>
        <v>[INSERT OUTCOME 5 HERE]</v>
      </c>
      <c r="H178" s="31" t="s">
        <v>149</v>
      </c>
      <c r="I178" s="79"/>
    </row>
    <row r="179" spans="2:9">
      <c r="B179" s="117">
        <v>33</v>
      </c>
      <c r="C179" s="114" t="str">
        <f>'1. Current Actions'!C180</f>
        <v>[INSERT TITLE OF ACTION]</v>
      </c>
      <c r="D179" s="70" t="s">
        <v>143</v>
      </c>
      <c r="E179" s="72" t="str">
        <f>'1. Current Actions'!G178</f>
        <v>[INSERT KPI 1 HERE]</v>
      </c>
      <c r="F179" s="70" t="s">
        <v>144</v>
      </c>
      <c r="G179" s="72" t="str">
        <f>'1. Current Actions'!I178</f>
        <v>[INSERT OUTCOME 1 HERE]</v>
      </c>
      <c r="H179" s="31" t="s">
        <v>144</v>
      </c>
      <c r="I179" s="76"/>
    </row>
    <row r="180" spans="2:9">
      <c r="B180" s="118"/>
      <c r="C180" s="115"/>
      <c r="D180" s="70" t="s">
        <v>32</v>
      </c>
      <c r="E180" s="72" t="str">
        <f>'1. Current Actions'!G179</f>
        <v>[INSERT KPI 2 HERE]</v>
      </c>
      <c r="F180" s="70" t="s">
        <v>145</v>
      </c>
      <c r="G180" s="72" t="str">
        <f>'1. Current Actions'!I179</f>
        <v>[INSERT OUTCOME 2 HERE]</v>
      </c>
      <c r="H180" s="31" t="s">
        <v>145</v>
      </c>
      <c r="I180" s="76"/>
    </row>
    <row r="181" spans="2:9">
      <c r="B181" s="118"/>
      <c r="C181" s="115"/>
      <c r="D181" s="70" t="s">
        <v>40</v>
      </c>
      <c r="E181" s="72" t="str">
        <f>'1. Current Actions'!G180</f>
        <v>[INSERT KPI 3 HERE]</v>
      </c>
      <c r="F181" s="70" t="s">
        <v>146</v>
      </c>
      <c r="G181" s="72" t="str">
        <f>'1. Current Actions'!I180</f>
        <v>[INSERT OUTCOME 3 HERE]</v>
      </c>
      <c r="H181" s="31" t="s">
        <v>146</v>
      </c>
      <c r="I181" s="76"/>
    </row>
    <row r="182" spans="2:9">
      <c r="B182" s="118"/>
      <c r="C182" s="115"/>
      <c r="D182" s="70" t="s">
        <v>47</v>
      </c>
      <c r="E182" s="72" t="str">
        <f>'1. Current Actions'!G181</f>
        <v>[INSERT KPI 4 HERE]</v>
      </c>
      <c r="F182" s="70" t="s">
        <v>147</v>
      </c>
      <c r="G182" s="72" t="str">
        <f>'1. Current Actions'!I181</f>
        <v>[INSERT OUTCOME 4 HERE]</v>
      </c>
      <c r="H182" s="31" t="s">
        <v>147</v>
      </c>
      <c r="I182" s="76"/>
    </row>
    <row r="183" spans="2:9">
      <c r="B183" s="119"/>
      <c r="C183" s="115"/>
      <c r="D183" s="73" t="s">
        <v>148</v>
      </c>
      <c r="E183" s="74" t="str">
        <f>'1. Current Actions'!G182</f>
        <v>[INSERT KPI 5 HERE]</v>
      </c>
      <c r="F183" s="73" t="s">
        <v>149</v>
      </c>
      <c r="G183" s="74" t="str">
        <f>'1. Current Actions'!I182</f>
        <v>[INSERT OUTCOME 5 HERE]</v>
      </c>
      <c r="H183" s="31" t="s">
        <v>149</v>
      </c>
      <c r="I183" s="79"/>
    </row>
    <row r="184" spans="2:9">
      <c r="B184" s="117">
        <v>34</v>
      </c>
      <c r="C184" s="114" t="str">
        <f>'1. Current Actions'!C185</f>
        <v>[INSERT TITLE OF ACTION]</v>
      </c>
      <c r="D184" s="70" t="s">
        <v>143</v>
      </c>
      <c r="E184" s="72" t="str">
        <f>'1. Current Actions'!G183</f>
        <v>[INSERT KPI 1 HERE]</v>
      </c>
      <c r="F184" s="70" t="s">
        <v>144</v>
      </c>
      <c r="G184" s="72" t="str">
        <f>'1. Current Actions'!I183</f>
        <v>[INSERT OUTCOME 1 HERE]</v>
      </c>
      <c r="H184" s="31" t="s">
        <v>144</v>
      </c>
      <c r="I184" s="76"/>
    </row>
    <row r="185" spans="2:9">
      <c r="B185" s="118"/>
      <c r="C185" s="115"/>
      <c r="D185" s="70" t="s">
        <v>32</v>
      </c>
      <c r="E185" s="72" t="str">
        <f>'1. Current Actions'!G184</f>
        <v>[INSERT KPI 2 HERE]</v>
      </c>
      <c r="F185" s="70" t="s">
        <v>145</v>
      </c>
      <c r="G185" s="72" t="str">
        <f>'1. Current Actions'!I184</f>
        <v>[INSERT OUTCOME 2 HERE]</v>
      </c>
      <c r="H185" s="31" t="s">
        <v>145</v>
      </c>
      <c r="I185" s="76"/>
    </row>
    <row r="186" spans="2:9">
      <c r="B186" s="118"/>
      <c r="C186" s="115"/>
      <c r="D186" s="70" t="s">
        <v>40</v>
      </c>
      <c r="E186" s="72" t="str">
        <f>'1. Current Actions'!G185</f>
        <v>[INSERT KPI 3 HERE]</v>
      </c>
      <c r="F186" s="70" t="s">
        <v>146</v>
      </c>
      <c r="G186" s="72" t="str">
        <f>'1. Current Actions'!I185</f>
        <v>[INSERT OUTCOME 3 HERE]</v>
      </c>
      <c r="H186" s="31" t="s">
        <v>146</v>
      </c>
      <c r="I186" s="76"/>
    </row>
    <row r="187" spans="2:9">
      <c r="B187" s="118"/>
      <c r="C187" s="115"/>
      <c r="D187" s="70" t="s">
        <v>47</v>
      </c>
      <c r="E187" s="72" t="str">
        <f>'1. Current Actions'!G186</f>
        <v>[INSERT KPI 4 HERE]</v>
      </c>
      <c r="F187" s="70" t="s">
        <v>147</v>
      </c>
      <c r="G187" s="72" t="str">
        <f>'1. Current Actions'!I186</f>
        <v>[INSERT OUTCOME 4 HERE]</v>
      </c>
      <c r="H187" s="31" t="s">
        <v>147</v>
      </c>
      <c r="I187" s="76"/>
    </row>
    <row r="188" spans="2:9">
      <c r="B188" s="119"/>
      <c r="C188" s="115"/>
      <c r="D188" s="73" t="s">
        <v>148</v>
      </c>
      <c r="E188" s="74" t="str">
        <f>'1. Current Actions'!G187</f>
        <v>[INSERT KPI 5 HERE]</v>
      </c>
      <c r="F188" s="73" t="s">
        <v>149</v>
      </c>
      <c r="G188" s="74" t="str">
        <f>'1. Current Actions'!I187</f>
        <v>[INSERT OUTCOME 5 HERE]</v>
      </c>
      <c r="H188" s="31" t="s">
        <v>149</v>
      </c>
      <c r="I188" s="79"/>
    </row>
    <row r="189" spans="2:9">
      <c r="B189" s="117">
        <v>35</v>
      </c>
      <c r="C189" s="114" t="str">
        <f>'1. Current Actions'!C190</f>
        <v>[INSERT TITLE OF ACTION]</v>
      </c>
      <c r="D189" s="70" t="s">
        <v>143</v>
      </c>
      <c r="E189" s="72" t="str">
        <f>'1. Current Actions'!G188</f>
        <v>[INSERT KPI 1 HERE]</v>
      </c>
      <c r="F189" s="70" t="s">
        <v>144</v>
      </c>
      <c r="G189" s="72" t="str">
        <f>'1. Current Actions'!I188</f>
        <v>[INSERT OUTCOME 1 HERE]</v>
      </c>
      <c r="H189" s="31" t="s">
        <v>144</v>
      </c>
      <c r="I189" s="76"/>
    </row>
    <row r="190" spans="2:9">
      <c r="B190" s="118"/>
      <c r="C190" s="115"/>
      <c r="D190" s="70" t="s">
        <v>32</v>
      </c>
      <c r="E190" s="72" t="str">
        <f>'1. Current Actions'!G189</f>
        <v>[INSERT KPI 2 HERE]</v>
      </c>
      <c r="F190" s="70" t="s">
        <v>145</v>
      </c>
      <c r="G190" s="72" t="str">
        <f>'1. Current Actions'!I189</f>
        <v>[INSERT OUTCOME 2 HERE]</v>
      </c>
      <c r="H190" s="31" t="s">
        <v>145</v>
      </c>
      <c r="I190" s="76"/>
    </row>
    <row r="191" spans="2:9">
      <c r="B191" s="118"/>
      <c r="C191" s="115"/>
      <c r="D191" s="70" t="s">
        <v>40</v>
      </c>
      <c r="E191" s="72" t="str">
        <f>'1. Current Actions'!G190</f>
        <v>[INSERT KPI 3 HERE]</v>
      </c>
      <c r="F191" s="70" t="s">
        <v>146</v>
      </c>
      <c r="G191" s="72" t="str">
        <f>'1. Current Actions'!I190</f>
        <v>[INSERT OUTCOME 3 HERE]</v>
      </c>
      <c r="H191" s="31" t="s">
        <v>146</v>
      </c>
      <c r="I191" s="76"/>
    </row>
    <row r="192" spans="2:9">
      <c r="B192" s="118"/>
      <c r="C192" s="115"/>
      <c r="D192" s="70" t="s">
        <v>47</v>
      </c>
      <c r="E192" s="72" t="str">
        <f>'1. Current Actions'!G191</f>
        <v>[INSERT KPI 4 HERE]</v>
      </c>
      <c r="F192" s="70" t="s">
        <v>147</v>
      </c>
      <c r="G192" s="72" t="str">
        <f>'1. Current Actions'!I191</f>
        <v>[INSERT OUTCOME 4 HERE]</v>
      </c>
      <c r="H192" s="31" t="s">
        <v>147</v>
      </c>
      <c r="I192" s="76"/>
    </row>
    <row r="193" spans="2:9">
      <c r="B193" s="119"/>
      <c r="C193" s="115"/>
      <c r="D193" s="73" t="s">
        <v>148</v>
      </c>
      <c r="E193" s="74" t="str">
        <f>'1. Current Actions'!G192</f>
        <v>[INSERT KPI 5 HERE]</v>
      </c>
      <c r="F193" s="73" t="s">
        <v>149</v>
      </c>
      <c r="G193" s="74" t="str">
        <f>'1. Current Actions'!I192</f>
        <v>[INSERT OUTCOME 5 HERE]</v>
      </c>
      <c r="H193" s="31" t="s">
        <v>149</v>
      </c>
      <c r="I193" s="79"/>
    </row>
    <row r="194" spans="2:9">
      <c r="B194" s="117">
        <v>36</v>
      </c>
      <c r="C194" s="114" t="str">
        <f>'1. Current Actions'!C195</f>
        <v>[INSERT TITLE OF ACTION]</v>
      </c>
      <c r="D194" s="70" t="s">
        <v>143</v>
      </c>
      <c r="E194" s="72" t="str">
        <f>'1. Current Actions'!G193</f>
        <v>[INSERT KPI 1 HERE]</v>
      </c>
      <c r="F194" s="70" t="s">
        <v>144</v>
      </c>
      <c r="G194" s="72" t="str">
        <f>'1. Current Actions'!I193</f>
        <v>[INSERT OUTCOME 1 HERE]</v>
      </c>
      <c r="H194" s="31" t="s">
        <v>144</v>
      </c>
      <c r="I194" s="76"/>
    </row>
    <row r="195" spans="2:9">
      <c r="B195" s="118"/>
      <c r="C195" s="115"/>
      <c r="D195" s="70" t="s">
        <v>32</v>
      </c>
      <c r="E195" s="72" t="str">
        <f>'1. Current Actions'!G194</f>
        <v>[INSERT KPI 2 HERE]</v>
      </c>
      <c r="F195" s="70" t="s">
        <v>145</v>
      </c>
      <c r="G195" s="72" t="str">
        <f>'1. Current Actions'!I194</f>
        <v>[INSERT OUTCOME 2 HERE]</v>
      </c>
      <c r="H195" s="31" t="s">
        <v>145</v>
      </c>
      <c r="I195" s="76"/>
    </row>
    <row r="196" spans="2:9">
      <c r="B196" s="118"/>
      <c r="C196" s="115"/>
      <c r="D196" s="70" t="s">
        <v>40</v>
      </c>
      <c r="E196" s="72" t="str">
        <f>'1. Current Actions'!G195</f>
        <v>[INSERT KPI 3 HERE]</v>
      </c>
      <c r="F196" s="70" t="s">
        <v>146</v>
      </c>
      <c r="G196" s="72" t="str">
        <f>'1. Current Actions'!I195</f>
        <v>[INSERT OUTCOME 3 HERE]</v>
      </c>
      <c r="H196" s="31" t="s">
        <v>146</v>
      </c>
      <c r="I196" s="76"/>
    </row>
    <row r="197" spans="2:9">
      <c r="B197" s="118"/>
      <c r="C197" s="115"/>
      <c r="D197" s="70" t="s">
        <v>47</v>
      </c>
      <c r="E197" s="72" t="str">
        <f>'1. Current Actions'!G196</f>
        <v>[INSERT KPI 4 HERE]</v>
      </c>
      <c r="F197" s="70" t="s">
        <v>147</v>
      </c>
      <c r="G197" s="72" t="str">
        <f>'1. Current Actions'!I196</f>
        <v>[INSERT OUTCOME 4 HERE]</v>
      </c>
      <c r="H197" s="31" t="s">
        <v>147</v>
      </c>
      <c r="I197" s="76"/>
    </row>
    <row r="198" spans="2:9">
      <c r="B198" s="119"/>
      <c r="C198" s="115"/>
      <c r="D198" s="73" t="s">
        <v>148</v>
      </c>
      <c r="E198" s="74" t="str">
        <f>'1. Current Actions'!G197</f>
        <v>[INSERT KPI 5 HERE]</v>
      </c>
      <c r="F198" s="73" t="s">
        <v>149</v>
      </c>
      <c r="G198" s="74" t="str">
        <f>'1. Current Actions'!I197</f>
        <v>[INSERT OUTCOME 5 HERE]</v>
      </c>
      <c r="H198" s="31" t="s">
        <v>149</v>
      </c>
      <c r="I198" s="79"/>
    </row>
    <row r="199" spans="2:9">
      <c r="B199" s="117">
        <v>37</v>
      </c>
      <c r="C199" s="114" t="str">
        <f>'1. Current Actions'!C200</f>
        <v>[INSERT TITLE OF ACTION]</v>
      </c>
      <c r="D199" s="70" t="s">
        <v>143</v>
      </c>
      <c r="E199" s="72" t="str">
        <f>'1. Current Actions'!G198</f>
        <v>[INSERT KPI 1 HERE]</v>
      </c>
      <c r="F199" s="70" t="s">
        <v>144</v>
      </c>
      <c r="G199" s="72" t="str">
        <f>'1. Current Actions'!I198</f>
        <v>[INSERT OUTCOME 1 HERE]</v>
      </c>
      <c r="H199" s="31" t="s">
        <v>144</v>
      </c>
      <c r="I199" s="76"/>
    </row>
    <row r="200" spans="2:9">
      <c r="B200" s="118"/>
      <c r="C200" s="115"/>
      <c r="D200" s="70" t="s">
        <v>32</v>
      </c>
      <c r="E200" s="72" t="str">
        <f>'1. Current Actions'!G199</f>
        <v>[INSERT KPI 2 HERE]</v>
      </c>
      <c r="F200" s="70" t="s">
        <v>145</v>
      </c>
      <c r="G200" s="72" t="str">
        <f>'1. Current Actions'!I199</f>
        <v>[INSERT OUTCOME 2 HERE]</v>
      </c>
      <c r="H200" s="31" t="s">
        <v>145</v>
      </c>
      <c r="I200" s="76"/>
    </row>
    <row r="201" spans="2:9">
      <c r="B201" s="118"/>
      <c r="C201" s="115"/>
      <c r="D201" s="70" t="s">
        <v>40</v>
      </c>
      <c r="E201" s="72" t="str">
        <f>'1. Current Actions'!G200</f>
        <v>[INSERT KPI 3 HERE]</v>
      </c>
      <c r="F201" s="70" t="s">
        <v>146</v>
      </c>
      <c r="G201" s="72" t="str">
        <f>'1. Current Actions'!I200</f>
        <v>[INSERT OUTCOME 3 HERE]</v>
      </c>
      <c r="H201" s="31" t="s">
        <v>146</v>
      </c>
      <c r="I201" s="76"/>
    </row>
    <row r="202" spans="2:9">
      <c r="B202" s="118"/>
      <c r="C202" s="115"/>
      <c r="D202" s="70" t="s">
        <v>47</v>
      </c>
      <c r="E202" s="72" t="str">
        <f>'1. Current Actions'!G201</f>
        <v>[INSERT KPI 4 HERE]</v>
      </c>
      <c r="F202" s="70" t="s">
        <v>147</v>
      </c>
      <c r="G202" s="72" t="str">
        <f>'1. Current Actions'!I201</f>
        <v>[INSERT OUTCOME 4 HERE]</v>
      </c>
      <c r="H202" s="31" t="s">
        <v>147</v>
      </c>
      <c r="I202" s="76"/>
    </row>
    <row r="203" spans="2:9">
      <c r="B203" s="119"/>
      <c r="C203" s="115"/>
      <c r="D203" s="73" t="s">
        <v>148</v>
      </c>
      <c r="E203" s="74" t="str">
        <f>'1. Current Actions'!G202</f>
        <v>[INSERT KPI 5 HERE]</v>
      </c>
      <c r="F203" s="73" t="s">
        <v>149</v>
      </c>
      <c r="G203" s="74" t="str">
        <f>'1. Current Actions'!I202</f>
        <v>[INSERT OUTCOME 5 HERE]</v>
      </c>
      <c r="H203" s="31" t="s">
        <v>149</v>
      </c>
      <c r="I203" s="79"/>
    </row>
    <row r="204" spans="2:9">
      <c r="B204" s="117">
        <v>38</v>
      </c>
      <c r="C204" s="114" t="str">
        <f>'1. Current Actions'!C205</f>
        <v>[INSERT TITLE OF ACTION]</v>
      </c>
      <c r="D204" s="70" t="s">
        <v>143</v>
      </c>
      <c r="E204" s="72" t="str">
        <f>'1. Current Actions'!G203</f>
        <v>[INSERT KPI 1 HERE]</v>
      </c>
      <c r="F204" s="70" t="s">
        <v>144</v>
      </c>
      <c r="G204" s="72" t="str">
        <f>'1. Current Actions'!I203</f>
        <v>[INSERT OUTCOME 1 HERE]</v>
      </c>
      <c r="H204" s="31" t="s">
        <v>144</v>
      </c>
      <c r="I204" s="76"/>
    </row>
    <row r="205" spans="2:9">
      <c r="B205" s="118"/>
      <c r="C205" s="115"/>
      <c r="D205" s="70" t="s">
        <v>32</v>
      </c>
      <c r="E205" s="72" t="str">
        <f>'1. Current Actions'!G204</f>
        <v>[INSERT KPI 2 HERE]</v>
      </c>
      <c r="F205" s="70" t="s">
        <v>145</v>
      </c>
      <c r="G205" s="72" t="str">
        <f>'1. Current Actions'!I204</f>
        <v>[INSERT OUTCOME 2 HERE]</v>
      </c>
      <c r="H205" s="31" t="s">
        <v>145</v>
      </c>
      <c r="I205" s="76"/>
    </row>
    <row r="206" spans="2:9">
      <c r="B206" s="118"/>
      <c r="C206" s="115"/>
      <c r="D206" s="70" t="s">
        <v>40</v>
      </c>
      <c r="E206" s="72" t="str">
        <f>'1. Current Actions'!G205</f>
        <v>[INSERT KPI 3 HERE]</v>
      </c>
      <c r="F206" s="70" t="s">
        <v>146</v>
      </c>
      <c r="G206" s="72" t="str">
        <f>'1. Current Actions'!I205</f>
        <v>[INSERT OUTCOME 3 HERE]</v>
      </c>
      <c r="H206" s="31" t="s">
        <v>146</v>
      </c>
      <c r="I206" s="76"/>
    </row>
    <row r="207" spans="2:9">
      <c r="B207" s="118"/>
      <c r="C207" s="115"/>
      <c r="D207" s="70" t="s">
        <v>47</v>
      </c>
      <c r="E207" s="72" t="str">
        <f>'1. Current Actions'!G206</f>
        <v>[INSERT KPI 4 HERE]</v>
      </c>
      <c r="F207" s="70" t="s">
        <v>147</v>
      </c>
      <c r="G207" s="72" t="str">
        <f>'1. Current Actions'!I206</f>
        <v>[INSERT OUTCOME 4 HERE]</v>
      </c>
      <c r="H207" s="31" t="s">
        <v>147</v>
      </c>
      <c r="I207" s="76"/>
    </row>
    <row r="208" spans="2:9">
      <c r="B208" s="119"/>
      <c r="C208" s="115"/>
      <c r="D208" s="73" t="s">
        <v>148</v>
      </c>
      <c r="E208" s="74" t="str">
        <f>'1. Current Actions'!G207</f>
        <v>[INSERT KPI 5 HERE]</v>
      </c>
      <c r="F208" s="73" t="s">
        <v>149</v>
      </c>
      <c r="G208" s="74" t="str">
        <f>'1. Current Actions'!I207</f>
        <v>[INSERT OUTCOME 5 HERE]</v>
      </c>
      <c r="H208" s="31" t="s">
        <v>149</v>
      </c>
      <c r="I208" s="79"/>
    </row>
    <row r="209" spans="2:9">
      <c r="B209" s="117">
        <v>39</v>
      </c>
      <c r="C209" s="114" t="str">
        <f>'1. Current Actions'!C210</f>
        <v>[INSERT TITLE OF ACTION]</v>
      </c>
      <c r="D209" s="70" t="s">
        <v>143</v>
      </c>
      <c r="E209" s="72" t="str">
        <f>'1. Current Actions'!G208</f>
        <v>[INSERT KPI 1 HERE]</v>
      </c>
      <c r="F209" s="70" t="s">
        <v>144</v>
      </c>
      <c r="G209" s="72" t="str">
        <f>'1. Current Actions'!I208</f>
        <v>[INSERT OUTCOME 1 HERE]</v>
      </c>
      <c r="H209" s="31" t="s">
        <v>144</v>
      </c>
      <c r="I209" s="76"/>
    </row>
    <row r="210" spans="2:9">
      <c r="B210" s="118"/>
      <c r="C210" s="115"/>
      <c r="D210" s="70" t="s">
        <v>32</v>
      </c>
      <c r="E210" s="72" t="str">
        <f>'1. Current Actions'!G209</f>
        <v>[INSERT KPI 2 HERE]</v>
      </c>
      <c r="F210" s="70" t="s">
        <v>145</v>
      </c>
      <c r="G210" s="72" t="str">
        <f>'1. Current Actions'!I209</f>
        <v>[INSERT OUTCOME 2 HERE]</v>
      </c>
      <c r="H210" s="31" t="s">
        <v>145</v>
      </c>
      <c r="I210" s="76"/>
    </row>
    <row r="211" spans="2:9">
      <c r="B211" s="118"/>
      <c r="C211" s="115"/>
      <c r="D211" s="70" t="s">
        <v>40</v>
      </c>
      <c r="E211" s="72" t="str">
        <f>'1. Current Actions'!G210</f>
        <v>[INSERT KPI 3 HERE]</v>
      </c>
      <c r="F211" s="70" t="s">
        <v>146</v>
      </c>
      <c r="G211" s="72" t="str">
        <f>'1. Current Actions'!I210</f>
        <v>[INSERT OUTCOME 3 HERE]</v>
      </c>
      <c r="H211" s="31" t="s">
        <v>146</v>
      </c>
      <c r="I211" s="76"/>
    </row>
    <row r="212" spans="2:9">
      <c r="B212" s="118"/>
      <c r="C212" s="115"/>
      <c r="D212" s="70" t="s">
        <v>47</v>
      </c>
      <c r="E212" s="72" t="str">
        <f>'1. Current Actions'!G211</f>
        <v>[INSERT KPI 4 HERE]</v>
      </c>
      <c r="F212" s="70" t="s">
        <v>147</v>
      </c>
      <c r="G212" s="72" t="str">
        <f>'1. Current Actions'!I211</f>
        <v>[INSERT OUTCOME 4 HERE]</v>
      </c>
      <c r="H212" s="31" t="s">
        <v>147</v>
      </c>
      <c r="I212" s="76"/>
    </row>
    <row r="213" spans="2:9">
      <c r="B213" s="119"/>
      <c r="C213" s="115"/>
      <c r="D213" s="73" t="s">
        <v>148</v>
      </c>
      <c r="E213" s="74" t="str">
        <f>'1. Current Actions'!G212</f>
        <v>[INSERT KPI 5 HERE]</v>
      </c>
      <c r="F213" s="73" t="s">
        <v>149</v>
      </c>
      <c r="G213" s="74" t="str">
        <f>'1. Current Actions'!I212</f>
        <v>[INSERT OUTCOME 5 HERE]</v>
      </c>
      <c r="H213" s="31" t="s">
        <v>149</v>
      </c>
      <c r="I213" s="79"/>
    </row>
    <row r="214" spans="2:9">
      <c r="B214" s="117">
        <v>40</v>
      </c>
      <c r="C214" s="114" t="e">
        <f>'1. Current Actions'!#REF!</f>
        <v>#REF!</v>
      </c>
      <c r="D214" s="70" t="s">
        <v>143</v>
      </c>
      <c r="E214" s="72" t="str">
        <f>'1. Current Actions'!G213</f>
        <v>[INSERT KPI 1 HERE]</v>
      </c>
      <c r="F214" s="70" t="s">
        <v>144</v>
      </c>
      <c r="G214" s="72" t="str">
        <f>'1. Current Actions'!I213</f>
        <v>[INSERT OUTCOME 1 HERE]</v>
      </c>
      <c r="H214" s="31" t="s">
        <v>144</v>
      </c>
      <c r="I214" s="76"/>
    </row>
    <row r="215" spans="2:9">
      <c r="B215" s="118"/>
      <c r="C215" s="115"/>
      <c r="D215" s="70" t="s">
        <v>32</v>
      </c>
      <c r="E215" s="72" t="str">
        <f>'1. Current Actions'!G214</f>
        <v>[INSERT KPI 2 HERE]</v>
      </c>
      <c r="F215" s="70" t="s">
        <v>145</v>
      </c>
      <c r="G215" s="72" t="str">
        <f>'1. Current Actions'!I214</f>
        <v>[INSERT OUTCOME 2 HERE]</v>
      </c>
      <c r="H215" s="31" t="s">
        <v>145</v>
      </c>
      <c r="I215" s="76"/>
    </row>
    <row r="216" spans="2:9">
      <c r="B216" s="118"/>
      <c r="C216" s="115"/>
      <c r="D216" s="70" t="s">
        <v>40</v>
      </c>
      <c r="E216" s="72" t="str">
        <f>'1. Current Actions'!G215</f>
        <v>[INSERT KPI 3 HERE]</v>
      </c>
      <c r="F216" s="70" t="s">
        <v>146</v>
      </c>
      <c r="G216" s="72" t="str">
        <f>'1. Current Actions'!I215</f>
        <v>[INSERT OUTCOME 3 HERE]</v>
      </c>
      <c r="H216" s="31" t="s">
        <v>146</v>
      </c>
      <c r="I216" s="76"/>
    </row>
    <row r="217" spans="2:9">
      <c r="B217" s="118"/>
      <c r="C217" s="115"/>
      <c r="D217" s="70" t="s">
        <v>47</v>
      </c>
      <c r="E217" s="72" t="str">
        <f>'1. Current Actions'!G216</f>
        <v>[INSERT KPI 4 HERE]</v>
      </c>
      <c r="F217" s="70" t="s">
        <v>147</v>
      </c>
      <c r="G217" s="72" t="str">
        <f>'1. Current Actions'!I216</f>
        <v>[INSERT OUTCOME 4 HERE]</v>
      </c>
      <c r="H217" s="31" t="s">
        <v>147</v>
      </c>
      <c r="I217" s="76"/>
    </row>
    <row r="218" spans="2:9">
      <c r="B218" s="119"/>
      <c r="C218" s="116"/>
      <c r="D218" s="73" t="s">
        <v>148</v>
      </c>
      <c r="E218" s="74" t="str">
        <f>'1. Current Actions'!G217</f>
        <v>[INSERT KPI 5 HERE]</v>
      </c>
      <c r="F218" s="73" t="s">
        <v>149</v>
      </c>
      <c r="G218" s="74" t="str">
        <f>'1. Current Actions'!I217</f>
        <v>[INSERT OUTCOME 5 HERE]</v>
      </c>
      <c r="H218" s="31" t="s">
        <v>149</v>
      </c>
      <c r="I218" s="79"/>
    </row>
    <row r="219" spans="2:9">
      <c r="C219" s="75"/>
      <c r="D219" s="75"/>
      <c r="E219" s="75"/>
      <c r="F219" s="75"/>
      <c r="G219" s="75"/>
      <c r="H219" s="31"/>
    </row>
    <row r="220" spans="2:9">
      <c r="C220" s="75"/>
      <c r="D220" s="75"/>
      <c r="E220" s="75"/>
      <c r="F220" s="75"/>
      <c r="G220" s="75"/>
      <c r="H220" s="31"/>
    </row>
    <row r="221" spans="2:9">
      <c r="C221" s="75"/>
      <c r="D221" s="75"/>
      <c r="E221" s="75"/>
      <c r="F221" s="75"/>
      <c r="G221" s="75"/>
      <c r="H221" s="31"/>
    </row>
    <row r="222" spans="2:9">
      <c r="C222" s="75"/>
      <c r="D222" s="75"/>
      <c r="E222" s="75"/>
      <c r="F222" s="75"/>
      <c r="G222" s="75"/>
      <c r="H222" s="31"/>
    </row>
    <row r="223" spans="2:9">
      <c r="C223" s="75"/>
      <c r="D223" s="75"/>
      <c r="E223" s="75"/>
      <c r="F223" s="75"/>
      <c r="G223" s="75"/>
      <c r="H223" s="31"/>
    </row>
    <row r="224" spans="2:9">
      <c r="C224" s="75"/>
      <c r="D224" s="75"/>
      <c r="E224" s="75"/>
      <c r="F224" s="75"/>
      <c r="G224" s="75"/>
      <c r="H224" s="31"/>
    </row>
    <row r="225" spans="3:8">
      <c r="C225" s="75"/>
      <c r="D225" s="75"/>
      <c r="E225" s="75"/>
      <c r="F225" s="75"/>
      <c r="G225" s="75"/>
      <c r="H225" s="31"/>
    </row>
    <row r="226" spans="3:8">
      <c r="C226" s="75"/>
      <c r="D226" s="75"/>
      <c r="E226" s="75"/>
      <c r="F226" s="75"/>
      <c r="G226" s="75"/>
      <c r="H226" s="31"/>
    </row>
    <row r="227" spans="3:8">
      <c r="H227" s="31"/>
    </row>
    <row r="228" spans="3:8">
      <c r="H228" s="31"/>
    </row>
    <row r="229" spans="3:8">
      <c r="H229" s="31"/>
    </row>
    <row r="230" spans="3:8">
      <c r="H230" s="31"/>
    </row>
    <row r="231" spans="3:8">
      <c r="H231" s="31"/>
    </row>
    <row r="232" spans="3:8">
      <c r="H232" s="31"/>
    </row>
    <row r="233" spans="3:8">
      <c r="H233" s="31"/>
    </row>
    <row r="234" spans="3:8">
      <c r="H234" s="31"/>
    </row>
    <row r="235" spans="3:8">
      <c r="H235" s="31"/>
    </row>
    <row r="236" spans="3:8">
      <c r="H236" s="31"/>
    </row>
    <row r="237" spans="3:8">
      <c r="H237" s="31"/>
    </row>
    <row r="238" spans="3:8">
      <c r="H238" s="31"/>
    </row>
    <row r="239" spans="3:8">
      <c r="H239" s="31"/>
    </row>
    <row r="240" spans="3:8">
      <c r="H240" s="31"/>
    </row>
    <row r="241" spans="8:8">
      <c r="H241" s="31"/>
    </row>
    <row r="242" spans="8:8">
      <c r="H242" s="31"/>
    </row>
    <row r="243" spans="8:8">
      <c r="H243" s="31"/>
    </row>
  </sheetData>
  <sheetProtection sheet="1" objects="1" scenarios="1" selectLockedCells="1"/>
  <mergeCells count="89">
    <mergeCell ref="F7:G8"/>
    <mergeCell ref="D7:E8"/>
    <mergeCell ref="B204:B208"/>
    <mergeCell ref="C204:C208"/>
    <mergeCell ref="B209:B213"/>
    <mergeCell ref="C209:C213"/>
    <mergeCell ref="B174:B178"/>
    <mergeCell ref="C174:C178"/>
    <mergeCell ref="B179:B183"/>
    <mergeCell ref="C179:C183"/>
    <mergeCell ref="B184:B188"/>
    <mergeCell ref="C184:C188"/>
    <mergeCell ref="B159:B163"/>
    <mergeCell ref="C159:C163"/>
    <mergeCell ref="B164:B168"/>
    <mergeCell ref="C164:C168"/>
    <mergeCell ref="B214:B218"/>
    <mergeCell ref="C214:C218"/>
    <mergeCell ref="B189:B193"/>
    <mergeCell ref="C189:C193"/>
    <mergeCell ref="B194:B198"/>
    <mergeCell ref="C194:C198"/>
    <mergeCell ref="B199:B203"/>
    <mergeCell ref="C199:C203"/>
    <mergeCell ref="B134:B138"/>
    <mergeCell ref="C134:C138"/>
    <mergeCell ref="B139:B143"/>
    <mergeCell ref="C139:C143"/>
    <mergeCell ref="B169:B173"/>
    <mergeCell ref="C169:C173"/>
    <mergeCell ref="B144:B148"/>
    <mergeCell ref="C144:C148"/>
    <mergeCell ref="B149:B153"/>
    <mergeCell ref="C149:C153"/>
    <mergeCell ref="B154:B158"/>
    <mergeCell ref="C154:C158"/>
    <mergeCell ref="B119:B123"/>
    <mergeCell ref="C119:C123"/>
    <mergeCell ref="B124:B128"/>
    <mergeCell ref="C124:C128"/>
    <mergeCell ref="B129:B133"/>
    <mergeCell ref="C129:C133"/>
    <mergeCell ref="B104:B108"/>
    <mergeCell ref="C104:C108"/>
    <mergeCell ref="B109:B113"/>
    <mergeCell ref="C109:C113"/>
    <mergeCell ref="B114:B118"/>
    <mergeCell ref="C114:C118"/>
    <mergeCell ref="B89:B93"/>
    <mergeCell ref="C89:C93"/>
    <mergeCell ref="B94:B98"/>
    <mergeCell ref="C94:C98"/>
    <mergeCell ref="B99:B103"/>
    <mergeCell ref="C99:C103"/>
    <mergeCell ref="B74:B78"/>
    <mergeCell ref="C74:C78"/>
    <mergeCell ref="B79:B83"/>
    <mergeCell ref="C79:C83"/>
    <mergeCell ref="B84:B88"/>
    <mergeCell ref="C84:C88"/>
    <mergeCell ref="B59:B63"/>
    <mergeCell ref="C59:C63"/>
    <mergeCell ref="B64:B68"/>
    <mergeCell ref="C64:C68"/>
    <mergeCell ref="B69:B73"/>
    <mergeCell ref="C69:C73"/>
    <mergeCell ref="B44:B48"/>
    <mergeCell ref="C44:C48"/>
    <mergeCell ref="B49:B53"/>
    <mergeCell ref="C49:C53"/>
    <mergeCell ref="B54:B58"/>
    <mergeCell ref="C54:C58"/>
    <mergeCell ref="B29:B33"/>
    <mergeCell ref="C29:C33"/>
    <mergeCell ref="B34:B38"/>
    <mergeCell ref="C34:C38"/>
    <mergeCell ref="B39:B43"/>
    <mergeCell ref="C39:C43"/>
    <mergeCell ref="B14:B18"/>
    <mergeCell ref="C14:C18"/>
    <mergeCell ref="B19:B23"/>
    <mergeCell ref="C19:C23"/>
    <mergeCell ref="B24:B28"/>
    <mergeCell ref="C24:C28"/>
    <mergeCell ref="C7:C8"/>
    <mergeCell ref="A2:C2"/>
    <mergeCell ref="B4:C4"/>
    <mergeCell ref="C9:C13"/>
    <mergeCell ref="B9:B1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D127"/>
  <sheetViews>
    <sheetView topLeftCell="A88" zoomScale="80" zoomScaleNormal="80" workbookViewId="0">
      <selection activeCell="I132" sqref="I132"/>
    </sheetView>
  </sheetViews>
  <sheetFormatPr defaultColWidth="9.140625" defaultRowHeight="14.45"/>
  <cols>
    <col min="1" max="1" width="9.140625" style="32"/>
    <col min="2" max="2" width="29.42578125" style="32" customWidth="1"/>
    <col min="3" max="16384" width="9.140625" style="32"/>
  </cols>
  <sheetData>
    <row r="2" spans="1:8" ht="23.45">
      <c r="A2" s="13"/>
      <c r="B2" s="33" t="s">
        <v>151</v>
      </c>
      <c r="C2" s="13"/>
      <c r="D2" s="13"/>
      <c r="E2" s="13"/>
      <c r="F2" s="13"/>
      <c r="G2" s="13"/>
      <c r="H2" s="13"/>
    </row>
    <row r="5" spans="1:8" ht="18.600000000000001">
      <c r="A5" s="34">
        <v>1</v>
      </c>
      <c r="B5" s="35" t="s">
        <v>152</v>
      </c>
      <c r="C5" s="13"/>
      <c r="D5" s="13"/>
      <c r="E5" s="13"/>
      <c r="F5" s="13"/>
      <c r="G5" s="13"/>
      <c r="H5" s="13"/>
    </row>
    <row r="7" spans="1:8">
      <c r="A7" s="13"/>
      <c r="B7" s="13"/>
      <c r="C7" s="120" t="s">
        <v>153</v>
      </c>
      <c r="D7" s="120"/>
      <c r="E7" s="120" t="s">
        <v>154</v>
      </c>
      <c r="F7" s="120"/>
      <c r="G7" s="120" t="s">
        <v>155</v>
      </c>
      <c r="H7" s="120"/>
    </row>
    <row r="8" spans="1:8">
      <c r="A8" s="13"/>
      <c r="B8" s="13"/>
      <c r="C8" s="36" t="s">
        <v>156</v>
      </c>
      <c r="D8" s="36" t="s">
        <v>157</v>
      </c>
      <c r="E8" s="36" t="s">
        <v>156</v>
      </c>
      <c r="F8" s="36" t="s">
        <v>157</v>
      </c>
      <c r="G8" s="36" t="s">
        <v>156</v>
      </c>
      <c r="H8" s="36" t="s">
        <v>157</v>
      </c>
    </row>
    <row r="9" spans="1:8">
      <c r="A9" s="13"/>
      <c r="B9" s="45" t="s">
        <v>158</v>
      </c>
      <c r="C9" s="82">
        <f>COUNTIF('1. Current Actions'!$D$18:$D$217,"Primary prevention")</f>
        <v>0</v>
      </c>
      <c r="D9" s="89" t="e">
        <f>C9/$C$11</f>
        <v>#DIV/0!</v>
      </c>
      <c r="E9" s="82">
        <f>COUNTIF('2. Future (Planned) Actions'!$D$18:$D$217, "Primary Prevention")</f>
        <v>0</v>
      </c>
      <c r="F9" s="89" t="e">
        <f>E9/$E$11</f>
        <v>#DIV/0!</v>
      </c>
      <c r="G9" s="82">
        <f>C9+E9</f>
        <v>0</v>
      </c>
      <c r="H9" s="89" t="e">
        <f>G9/$G$11</f>
        <v>#DIV/0!</v>
      </c>
    </row>
    <row r="10" spans="1:8">
      <c r="A10" s="13"/>
      <c r="B10" s="45" t="s">
        <v>159</v>
      </c>
      <c r="C10" s="82">
        <f>COUNTIF('1. Current Actions'!$D$18:$D$217,"Secondary prevention")</f>
        <v>0</v>
      </c>
      <c r="D10" s="89" t="e">
        <f>C10/$C$11</f>
        <v>#DIV/0!</v>
      </c>
      <c r="E10" s="82">
        <f>COUNTIF('2. Future (Planned) Actions'!$D$18:$D$217, "Secondary Prevention")</f>
        <v>0</v>
      </c>
      <c r="F10" s="89" t="e">
        <f>E10/$E$11</f>
        <v>#DIV/0!</v>
      </c>
      <c r="G10" s="82">
        <f>C10+E10</f>
        <v>0</v>
      </c>
      <c r="H10" s="89" t="e">
        <f>G10/$G$11</f>
        <v>#DIV/0!</v>
      </c>
    </row>
    <row r="11" spans="1:8">
      <c r="A11" s="13"/>
      <c r="B11" s="13"/>
      <c r="C11" s="37">
        <f>SUM(C9:C10)</f>
        <v>0</v>
      </c>
      <c r="D11" s="13"/>
      <c r="E11" s="37">
        <f>SUM(E9:E10)</f>
        <v>0</v>
      </c>
      <c r="F11" s="13"/>
      <c r="G11" s="37">
        <f>SUM(G9:G10)</f>
        <v>0</v>
      </c>
      <c r="H11" s="13"/>
    </row>
    <row r="17" spans="1:9" s="38" customFormat="1">
      <c r="A17" s="80"/>
      <c r="B17" s="80"/>
      <c r="C17" s="80"/>
      <c r="D17" s="80"/>
      <c r="E17" s="80"/>
      <c r="F17" s="80"/>
      <c r="G17" s="80"/>
      <c r="H17" s="80"/>
      <c r="I17" s="80"/>
    </row>
    <row r="19" spans="1:9" ht="18.600000000000001">
      <c r="A19" s="35">
        <v>2</v>
      </c>
      <c r="B19" s="35" t="s">
        <v>160</v>
      </c>
      <c r="C19" s="13"/>
      <c r="D19" s="13"/>
      <c r="E19" s="13"/>
      <c r="F19" s="13"/>
      <c r="G19" s="13"/>
      <c r="H19" s="13"/>
      <c r="I19" s="13"/>
    </row>
    <row r="20" spans="1:9">
      <c r="A20" s="13"/>
      <c r="B20" s="13"/>
      <c r="C20" s="120" t="s">
        <v>0</v>
      </c>
      <c r="D20" s="120"/>
      <c r="E20" s="120" t="s">
        <v>83</v>
      </c>
      <c r="F20" s="120"/>
      <c r="G20" s="121" t="s">
        <v>161</v>
      </c>
      <c r="H20" s="121"/>
      <c r="I20" s="13"/>
    </row>
    <row r="21" spans="1:9">
      <c r="A21" s="13"/>
      <c r="B21" s="13"/>
      <c r="C21" s="36" t="s">
        <v>156</v>
      </c>
      <c r="D21" s="36" t="s">
        <v>157</v>
      </c>
      <c r="E21" s="36" t="s">
        <v>156</v>
      </c>
      <c r="F21" s="36" t="s">
        <v>157</v>
      </c>
      <c r="G21" s="59" t="s">
        <v>156</v>
      </c>
      <c r="H21" s="59" t="s">
        <v>157</v>
      </c>
      <c r="I21" s="37"/>
    </row>
    <row r="22" spans="1:9">
      <c r="A22" s="13"/>
      <c r="B22" s="11" t="s">
        <v>162</v>
      </c>
      <c r="C22" s="82">
        <f>COUNTIF('1. Current Actions'!$E$18:$E$1000,'4. Results'!B22)</f>
        <v>0</v>
      </c>
      <c r="D22" s="89" t="e">
        <f>C22/$C$27</f>
        <v>#DIV/0!</v>
      </c>
      <c r="E22" s="82">
        <f>COUNTIF('2. Future (Planned) Actions'!$E$18:$E$1000,B22)</f>
        <v>0</v>
      </c>
      <c r="F22" s="89" t="e">
        <f>E22/$E$27</f>
        <v>#DIV/0!</v>
      </c>
      <c r="G22" s="60">
        <v>22</v>
      </c>
      <c r="H22" s="86">
        <f>G22/$G$27</f>
        <v>9.7345132743362831E-2</v>
      </c>
      <c r="I22" s="37">
        <f>SUM(C22+E22)</f>
        <v>0</v>
      </c>
    </row>
    <row r="23" spans="1:9">
      <c r="A23" s="13"/>
      <c r="B23" s="13" t="s">
        <v>21</v>
      </c>
      <c r="C23" s="82">
        <f>COUNTIF('1. Current Actions'!$E$18:$E$1000,'4. Results'!B23)</f>
        <v>0</v>
      </c>
      <c r="D23" s="89" t="e">
        <f>C23/$C$27</f>
        <v>#DIV/0!</v>
      </c>
      <c r="E23" s="82">
        <f>COUNTIF('2. Future (Planned) Actions'!$E$18:$E$1000,B23)</f>
        <v>0</v>
      </c>
      <c r="F23" s="89" t="e">
        <f>E23/$E$27</f>
        <v>#DIV/0!</v>
      </c>
      <c r="G23" s="60">
        <v>37</v>
      </c>
      <c r="H23" s="86">
        <f t="shared" ref="H23:H26" si="0">G23/$G$27</f>
        <v>0.16371681415929204</v>
      </c>
      <c r="I23" s="37">
        <f t="shared" ref="I23:I26" si="1">SUM(C23+E23)</f>
        <v>0</v>
      </c>
    </row>
    <row r="24" spans="1:9">
      <c r="A24" s="13"/>
      <c r="B24" s="11" t="s">
        <v>163</v>
      </c>
      <c r="C24" s="82">
        <f>COUNTIF('1. Current Actions'!$E$18:$E$1000,'4. Results'!B24)</f>
        <v>0</v>
      </c>
      <c r="D24" s="89" t="e">
        <f>C24/$C$27</f>
        <v>#DIV/0!</v>
      </c>
      <c r="E24" s="82">
        <f>COUNTIF('2. Future (Planned) Actions'!$E$18:$E$1000,B24)</f>
        <v>0</v>
      </c>
      <c r="F24" s="89" t="e">
        <f t="shared" ref="F24:F26" si="2">E24/$E$27</f>
        <v>#DIV/0!</v>
      </c>
      <c r="G24" s="60">
        <v>31</v>
      </c>
      <c r="H24" s="86">
        <f t="shared" si="0"/>
        <v>0.13716814159292035</v>
      </c>
      <c r="I24" s="37">
        <f t="shared" si="1"/>
        <v>0</v>
      </c>
    </row>
    <row r="25" spans="1:9">
      <c r="A25" s="13"/>
      <c r="B25" s="11" t="s">
        <v>95</v>
      </c>
      <c r="C25" s="82">
        <f>COUNTIF('1. Current Actions'!$E$18:$E$1000,'4. Results'!B25)</f>
        <v>0</v>
      </c>
      <c r="D25" s="89" t="e">
        <f>C25/$C$27</f>
        <v>#DIV/0!</v>
      </c>
      <c r="E25" s="82">
        <f>COUNTIF('2. Future (Planned) Actions'!$E$18:$E$1000,B25)</f>
        <v>0</v>
      </c>
      <c r="F25" s="89" t="e">
        <f t="shared" si="2"/>
        <v>#DIV/0!</v>
      </c>
      <c r="G25" s="60">
        <v>74</v>
      </c>
      <c r="H25" s="86">
        <f t="shared" si="0"/>
        <v>0.32743362831858408</v>
      </c>
      <c r="I25" s="37">
        <f t="shared" si="1"/>
        <v>0</v>
      </c>
    </row>
    <row r="26" spans="1:9">
      <c r="A26" s="13"/>
      <c r="B26" s="11" t="s">
        <v>107</v>
      </c>
      <c r="C26" s="82">
        <f>COUNTIF('1. Current Actions'!$E$18:$E$1000,'4. Results'!B26)</f>
        <v>0</v>
      </c>
      <c r="D26" s="89" t="e">
        <f>C26/$C$27</f>
        <v>#DIV/0!</v>
      </c>
      <c r="E26" s="82">
        <f>COUNTIF('2. Future (Planned) Actions'!$E$18:$E$1000,B26)</f>
        <v>0</v>
      </c>
      <c r="F26" s="89" t="e">
        <f t="shared" si="2"/>
        <v>#DIV/0!</v>
      </c>
      <c r="G26" s="60">
        <v>62</v>
      </c>
      <c r="H26" s="86">
        <f t="shared" si="0"/>
        <v>0.27433628318584069</v>
      </c>
      <c r="I26" s="37">
        <f t="shared" si="1"/>
        <v>0</v>
      </c>
    </row>
    <row r="27" spans="1:9">
      <c r="A27" s="13"/>
      <c r="B27" s="13"/>
      <c r="C27" s="39">
        <f>SUM(C22:C26)</f>
        <v>0</v>
      </c>
      <c r="D27" s="82"/>
      <c r="E27" s="37">
        <f>SUM(E22:E26)</f>
        <v>0</v>
      </c>
      <c r="F27" s="13"/>
      <c r="G27" s="37">
        <f>SUM(G22:G26)</f>
        <v>226</v>
      </c>
      <c r="H27" s="13"/>
      <c r="I27" s="13"/>
    </row>
    <row r="37" spans="13:30">
      <c r="M37" s="13"/>
      <c r="N37" s="13"/>
      <c r="O37" s="13"/>
      <c r="P37" s="13"/>
      <c r="Q37" s="13"/>
      <c r="R37" s="45"/>
      <c r="S37" s="13"/>
      <c r="T37" s="13"/>
      <c r="U37" s="13"/>
      <c r="V37" s="13"/>
      <c r="W37" s="13"/>
      <c r="X37" s="13"/>
      <c r="Y37" s="13"/>
      <c r="Z37" s="13"/>
      <c r="AA37" s="13"/>
      <c r="AB37" s="13"/>
      <c r="AC37" s="13"/>
      <c r="AD37" s="13"/>
    </row>
    <row r="38" spans="13:30">
      <c r="M38" s="13"/>
      <c r="N38" s="13"/>
      <c r="O38" s="13"/>
      <c r="P38" s="13"/>
      <c r="Q38" s="13"/>
      <c r="R38" s="45"/>
      <c r="S38" s="13"/>
      <c r="T38" s="13"/>
      <c r="U38" s="13"/>
      <c r="V38" s="13"/>
      <c r="W38" s="13"/>
      <c r="X38" s="13"/>
      <c r="Y38" s="13"/>
      <c r="Z38" s="13"/>
      <c r="AA38" s="13"/>
      <c r="AB38" s="13"/>
      <c r="AC38" s="13"/>
      <c r="AD38" s="13"/>
    </row>
    <row r="46" spans="13:30">
      <c r="M46" s="46">
        <f>SUM(C22:C26)</f>
        <v>0</v>
      </c>
      <c r="N46" s="47" t="s">
        <v>164</v>
      </c>
      <c r="O46" s="13"/>
      <c r="P46" s="13"/>
      <c r="Q46" s="13"/>
      <c r="R46" s="13"/>
      <c r="S46" s="13"/>
      <c r="T46" s="13"/>
      <c r="U46" s="13"/>
      <c r="V46" s="13"/>
      <c r="W46" s="13"/>
      <c r="X46" s="13"/>
      <c r="Y46" s="13"/>
      <c r="Z46" s="13"/>
      <c r="AA46" s="13"/>
      <c r="AB46" s="13"/>
      <c r="AC46" s="46">
        <f>SUM(I22:I26)</f>
        <v>0</v>
      </c>
      <c r="AD46" s="47" t="s">
        <v>164</v>
      </c>
    </row>
    <row r="47" spans="13:30">
      <c r="M47" s="48">
        <f>SUM(G22:G26)</f>
        <v>226</v>
      </c>
      <c r="N47" s="49" t="s">
        <v>161</v>
      </c>
      <c r="O47" s="13"/>
      <c r="P47" s="13"/>
      <c r="Q47" s="13"/>
      <c r="R47" s="13"/>
      <c r="S47" s="13"/>
      <c r="T47" s="13"/>
      <c r="U47" s="13"/>
      <c r="V47" s="13"/>
      <c r="W47" s="13"/>
      <c r="X47" s="13"/>
      <c r="Y47" s="13"/>
      <c r="Z47" s="13"/>
      <c r="AA47" s="13"/>
      <c r="AB47" s="13"/>
      <c r="AC47" s="48">
        <f>SUM(G22:G26)</f>
        <v>226</v>
      </c>
      <c r="AD47" s="49" t="s">
        <v>161</v>
      </c>
    </row>
    <row r="55" spans="1:8" s="38" customFormat="1">
      <c r="A55" s="80"/>
      <c r="B55" s="80"/>
      <c r="C55" s="80"/>
      <c r="D55" s="80"/>
      <c r="E55" s="80"/>
      <c r="F55" s="80"/>
      <c r="G55" s="80"/>
      <c r="H55" s="80"/>
    </row>
    <row r="57" spans="1:8" ht="18.600000000000001">
      <c r="A57" s="35">
        <v>3</v>
      </c>
      <c r="B57" s="35" t="s">
        <v>165</v>
      </c>
      <c r="C57" s="13"/>
      <c r="D57" s="13"/>
      <c r="E57" s="13"/>
      <c r="F57" s="13"/>
      <c r="G57" s="13"/>
      <c r="H57" s="13"/>
    </row>
    <row r="58" spans="1:8">
      <c r="A58" s="13"/>
      <c r="B58" s="13"/>
      <c r="C58" s="120" t="s">
        <v>153</v>
      </c>
      <c r="D58" s="120"/>
      <c r="E58" s="120" t="s">
        <v>154</v>
      </c>
      <c r="F58" s="120"/>
      <c r="G58" s="120" t="s">
        <v>155</v>
      </c>
      <c r="H58" s="120"/>
    </row>
    <row r="59" spans="1:8">
      <c r="A59" s="13"/>
      <c r="B59" s="13"/>
      <c r="C59" s="36" t="s">
        <v>156</v>
      </c>
      <c r="D59" s="36" t="s">
        <v>157</v>
      </c>
      <c r="E59" s="36" t="s">
        <v>156</v>
      </c>
      <c r="F59" s="36" t="s">
        <v>157</v>
      </c>
      <c r="G59" s="36" t="s">
        <v>156</v>
      </c>
      <c r="H59" s="36" t="s">
        <v>157</v>
      </c>
    </row>
    <row r="60" spans="1:8">
      <c r="A60" s="13"/>
      <c r="B60" s="13" t="s">
        <v>118</v>
      </c>
      <c r="C60" s="82">
        <f>COUNTIF('Responsible data'!$B$3:$B$42,'4. Results'!B60)</f>
        <v>0</v>
      </c>
      <c r="D60" s="89" t="e">
        <f>C60/$C$71</f>
        <v>#DIV/0!</v>
      </c>
      <c r="E60" s="82">
        <f>COUNTIF('Responsible data'!$H$3:$H$42,'4. Results'!B60)</f>
        <v>0</v>
      </c>
      <c r="F60" s="89" t="e">
        <f>E60/$E$71</f>
        <v>#DIV/0!</v>
      </c>
      <c r="G60" s="82">
        <f>C60+E60</f>
        <v>0</v>
      </c>
      <c r="H60" s="89" t="e">
        <f>G60/$G$71</f>
        <v>#DIV/0!</v>
      </c>
    </row>
    <row r="61" spans="1:8">
      <c r="A61" s="13"/>
      <c r="B61" s="13" t="s">
        <v>120</v>
      </c>
      <c r="C61" s="82">
        <f>COUNTIF('Responsible data'!$B$3:$B$42,'4. Results'!B61)</f>
        <v>0</v>
      </c>
      <c r="D61" s="89" t="e">
        <f t="shared" ref="D61:D70" si="3">C61/$C$71</f>
        <v>#DIV/0!</v>
      </c>
      <c r="E61" s="82">
        <f>COUNTIF('Responsible data'!$H$3:$H$42,'4. Results'!B61)</f>
        <v>0</v>
      </c>
      <c r="F61" s="89" t="e">
        <f t="shared" ref="F61:F70" si="4">E61/$E$71</f>
        <v>#DIV/0!</v>
      </c>
      <c r="G61" s="82">
        <f t="shared" ref="G61:G70" si="5">C61+E61</f>
        <v>0</v>
      </c>
      <c r="H61" s="89" t="e">
        <f t="shared" ref="H61:H70" si="6">G61/$G$71</f>
        <v>#DIV/0!</v>
      </c>
    </row>
    <row r="62" spans="1:8">
      <c r="A62" s="13"/>
      <c r="B62" s="13" t="s">
        <v>122</v>
      </c>
      <c r="C62" s="82">
        <f>COUNTIF('Responsible data'!$B$3:$B$42,'4. Results'!B62)</f>
        <v>0</v>
      </c>
      <c r="D62" s="89" t="e">
        <f t="shared" si="3"/>
        <v>#DIV/0!</v>
      </c>
      <c r="E62" s="82">
        <f>COUNTIF('Responsible data'!$H$3:$H$42,'4. Results'!B62)</f>
        <v>0</v>
      </c>
      <c r="F62" s="89" t="e">
        <f t="shared" si="4"/>
        <v>#DIV/0!</v>
      </c>
      <c r="G62" s="82">
        <f t="shared" si="5"/>
        <v>0</v>
      </c>
      <c r="H62" s="89" t="e">
        <f t="shared" si="6"/>
        <v>#DIV/0!</v>
      </c>
    </row>
    <row r="63" spans="1:8">
      <c r="A63" s="13"/>
      <c r="B63" s="13" t="s">
        <v>124</v>
      </c>
      <c r="C63" s="82">
        <f>COUNTIF('Responsible data'!$B$3:$B$42,'4. Results'!B63)</f>
        <v>0</v>
      </c>
      <c r="D63" s="89" t="e">
        <f t="shared" si="3"/>
        <v>#DIV/0!</v>
      </c>
      <c r="E63" s="82">
        <f>COUNTIF('Responsible data'!$H$3:$H$42,'4. Results'!B63)</f>
        <v>0</v>
      </c>
      <c r="F63" s="89" t="e">
        <f t="shared" si="4"/>
        <v>#DIV/0!</v>
      </c>
      <c r="G63" s="82">
        <f t="shared" si="5"/>
        <v>0</v>
      </c>
      <c r="H63" s="89" t="e">
        <f t="shared" si="6"/>
        <v>#DIV/0!</v>
      </c>
    </row>
    <row r="64" spans="1:8">
      <c r="A64" s="13"/>
      <c r="B64" s="13" t="s">
        <v>115</v>
      </c>
      <c r="C64" s="82">
        <f>COUNTIF('Responsible data'!$B$3:$B$42,'4. Results'!B64)</f>
        <v>0</v>
      </c>
      <c r="D64" s="89" t="e">
        <f t="shared" si="3"/>
        <v>#DIV/0!</v>
      </c>
      <c r="E64" s="82">
        <f>COUNTIF('Responsible data'!$H$3:$H$42,'4. Results'!B64)</f>
        <v>0</v>
      </c>
      <c r="F64" s="89" t="e">
        <f t="shared" si="4"/>
        <v>#DIV/0!</v>
      </c>
      <c r="G64" s="82">
        <f t="shared" si="5"/>
        <v>0</v>
      </c>
      <c r="H64" s="89" t="e">
        <f t="shared" si="6"/>
        <v>#DIV/0!</v>
      </c>
    </row>
    <row r="65" spans="1:8">
      <c r="A65" s="13"/>
      <c r="B65" s="13" t="s">
        <v>98</v>
      </c>
      <c r="C65" s="82">
        <f>COUNTIF('Responsible data'!$B$3:$B$42,'4. Results'!B65)</f>
        <v>0</v>
      </c>
      <c r="D65" s="89" t="e">
        <f t="shared" si="3"/>
        <v>#DIV/0!</v>
      </c>
      <c r="E65" s="82">
        <f>COUNTIF('Responsible data'!$H$3:$H$42,'4. Results'!B65)</f>
        <v>0</v>
      </c>
      <c r="F65" s="89" t="e">
        <f t="shared" si="4"/>
        <v>#DIV/0!</v>
      </c>
      <c r="G65" s="82">
        <f t="shared" si="5"/>
        <v>0</v>
      </c>
      <c r="H65" s="89" t="e">
        <f t="shared" si="6"/>
        <v>#DIV/0!</v>
      </c>
    </row>
    <row r="66" spans="1:8">
      <c r="A66" s="13"/>
      <c r="B66" s="13" t="s">
        <v>128</v>
      </c>
      <c r="C66" s="82">
        <f>COUNTIF('Responsible data'!$B$3:$B$42,'4. Results'!B66)</f>
        <v>0</v>
      </c>
      <c r="D66" s="89" t="e">
        <f t="shared" si="3"/>
        <v>#DIV/0!</v>
      </c>
      <c r="E66" s="82">
        <f>COUNTIF('Responsible data'!$H$3:$H$42,'4. Results'!B66)</f>
        <v>0</v>
      </c>
      <c r="F66" s="89" t="e">
        <f t="shared" si="4"/>
        <v>#DIV/0!</v>
      </c>
      <c r="G66" s="82">
        <f t="shared" si="5"/>
        <v>0</v>
      </c>
      <c r="H66" s="89" t="e">
        <f t="shared" si="6"/>
        <v>#DIV/0!</v>
      </c>
    </row>
    <row r="67" spans="1:8">
      <c r="A67" s="13"/>
      <c r="B67" s="13" t="s">
        <v>104</v>
      </c>
      <c r="C67" s="82">
        <f>COUNTIF('Responsible data'!$B$3:$B$42,'4. Results'!B67)</f>
        <v>0</v>
      </c>
      <c r="D67" s="89" t="e">
        <f t="shared" si="3"/>
        <v>#DIV/0!</v>
      </c>
      <c r="E67" s="82">
        <f>COUNTIF('Responsible data'!$H$3:$H$42,'4. Results'!B67)</f>
        <v>0</v>
      </c>
      <c r="F67" s="89" t="e">
        <f t="shared" si="4"/>
        <v>#DIV/0!</v>
      </c>
      <c r="G67" s="82">
        <f t="shared" si="5"/>
        <v>0</v>
      </c>
      <c r="H67" s="89" t="e">
        <f t="shared" si="6"/>
        <v>#DIV/0!</v>
      </c>
    </row>
    <row r="68" spans="1:8">
      <c r="A68" s="13"/>
      <c r="B68" s="13" t="s">
        <v>131</v>
      </c>
      <c r="C68" s="82">
        <f>COUNTIF('Responsible data'!$B$3:$B$42,'4. Results'!B68)</f>
        <v>0</v>
      </c>
      <c r="D68" s="89" t="e">
        <f t="shared" si="3"/>
        <v>#DIV/0!</v>
      </c>
      <c r="E68" s="82">
        <f>COUNTIF('Responsible data'!$H$3:$H$42,'4. Results'!B68)</f>
        <v>0</v>
      </c>
      <c r="F68" s="89" t="e">
        <f t="shared" si="4"/>
        <v>#DIV/0!</v>
      </c>
      <c r="G68" s="82">
        <f t="shared" si="5"/>
        <v>0</v>
      </c>
      <c r="H68" s="89" t="e">
        <f t="shared" si="6"/>
        <v>#DIV/0!</v>
      </c>
    </row>
    <row r="69" spans="1:8">
      <c r="A69" s="13"/>
      <c r="B69" s="13" t="s">
        <v>27</v>
      </c>
      <c r="C69" s="82">
        <f>COUNTIF('Responsible data'!$B$3:$B$42,'4. Results'!B69)</f>
        <v>0</v>
      </c>
      <c r="D69" s="89" t="e">
        <f t="shared" si="3"/>
        <v>#DIV/0!</v>
      </c>
      <c r="E69" s="82">
        <f>COUNTIF('Responsible data'!$H$3:$H$42,'4. Results'!B69)</f>
        <v>0</v>
      </c>
      <c r="F69" s="89" t="e">
        <f t="shared" si="4"/>
        <v>#DIV/0!</v>
      </c>
      <c r="G69" s="82">
        <f t="shared" si="5"/>
        <v>0</v>
      </c>
      <c r="H69" s="89" t="e">
        <f t="shared" si="6"/>
        <v>#DIV/0!</v>
      </c>
    </row>
    <row r="70" spans="1:8">
      <c r="A70" s="13"/>
      <c r="B70" s="13" t="s">
        <v>134</v>
      </c>
      <c r="C70" s="82">
        <f>COUNTIF('Responsible data'!$B$3:$B$42,'4. Results'!B70)</f>
        <v>0</v>
      </c>
      <c r="D70" s="89" t="e">
        <f t="shared" si="3"/>
        <v>#DIV/0!</v>
      </c>
      <c r="E70" s="82">
        <f>COUNTIF('Responsible data'!$H$3:$H$42,'4. Results'!B70)</f>
        <v>0</v>
      </c>
      <c r="F70" s="89" t="e">
        <f t="shared" si="4"/>
        <v>#DIV/0!</v>
      </c>
      <c r="G70" s="82">
        <f t="shared" si="5"/>
        <v>0</v>
      </c>
      <c r="H70" s="89" t="e">
        <f t="shared" si="6"/>
        <v>#DIV/0!</v>
      </c>
    </row>
    <row r="71" spans="1:8">
      <c r="A71" s="13"/>
      <c r="B71" s="37" t="s">
        <v>155</v>
      </c>
      <c r="C71" s="39">
        <f>SUM(C60:C70)</f>
        <v>0</v>
      </c>
      <c r="D71" s="39"/>
      <c r="E71" s="39">
        <f>SUM(E60:E70)</f>
        <v>0</v>
      </c>
      <c r="F71" s="39"/>
      <c r="G71" s="39">
        <f>SUM(G60:G70)</f>
        <v>0</v>
      </c>
      <c r="H71" s="39"/>
    </row>
    <row r="72" spans="1:8">
      <c r="A72" s="13"/>
      <c r="B72" s="37"/>
      <c r="C72" s="39"/>
      <c r="D72" s="39"/>
      <c r="E72" s="39"/>
      <c r="F72" s="39"/>
      <c r="G72" s="39"/>
      <c r="H72" s="39"/>
    </row>
    <row r="73" spans="1:8" s="38" customFormat="1">
      <c r="A73" s="80"/>
      <c r="B73" s="40"/>
      <c r="C73" s="41"/>
      <c r="D73" s="41"/>
      <c r="E73" s="41"/>
      <c r="F73" s="41"/>
      <c r="G73" s="41"/>
      <c r="H73" s="41"/>
    </row>
    <row r="74" spans="1:8">
      <c r="A74" s="13"/>
      <c r="B74" s="37"/>
      <c r="C74" s="39"/>
      <c r="D74" s="39"/>
      <c r="E74" s="39"/>
      <c r="F74" s="39"/>
      <c r="G74" s="39"/>
      <c r="H74" s="39"/>
    </row>
    <row r="75" spans="1:8" ht="18.600000000000001">
      <c r="A75" s="35">
        <v>4</v>
      </c>
      <c r="B75" s="35" t="s">
        <v>166</v>
      </c>
      <c r="C75" s="13"/>
      <c r="D75" s="13"/>
      <c r="E75" s="13"/>
      <c r="F75" s="13"/>
      <c r="G75" s="13"/>
      <c r="H75" s="13"/>
    </row>
    <row r="76" spans="1:8">
      <c r="A76" s="13"/>
      <c r="B76" s="13"/>
      <c r="C76" s="120" t="s">
        <v>153</v>
      </c>
      <c r="D76" s="120"/>
      <c r="E76" s="120" t="s">
        <v>154</v>
      </c>
      <c r="F76" s="120"/>
      <c r="G76" s="120" t="s">
        <v>155</v>
      </c>
      <c r="H76" s="120"/>
    </row>
    <row r="77" spans="1:8">
      <c r="A77" s="13"/>
      <c r="B77" s="13"/>
      <c r="C77" s="36" t="s">
        <v>156</v>
      </c>
      <c r="D77" s="36" t="s">
        <v>157</v>
      </c>
      <c r="E77" s="36" t="s">
        <v>156</v>
      </c>
      <c r="F77" s="36" t="s">
        <v>157</v>
      </c>
      <c r="G77" s="36" t="s">
        <v>156</v>
      </c>
      <c r="H77" s="36" t="s">
        <v>157</v>
      </c>
    </row>
    <row r="78" spans="1:8">
      <c r="A78" s="13"/>
      <c r="B78" s="13" t="s">
        <v>118</v>
      </c>
      <c r="C78" s="82">
        <f>COUNTIF('Responsible data'!$C$3:$F$42,'4. Results'!B78)</f>
        <v>0</v>
      </c>
      <c r="D78" s="89" t="e">
        <f>C78/$C$71</f>
        <v>#DIV/0!</v>
      </c>
      <c r="E78" s="82">
        <f>COUNTIF('Responsible data'!$I$3:$L$42,'4. Results'!B78)</f>
        <v>0</v>
      </c>
      <c r="F78" s="89" t="e">
        <f>E78/$E$71</f>
        <v>#DIV/0!</v>
      </c>
      <c r="G78" s="82">
        <f>C78+E78</f>
        <v>0</v>
      </c>
      <c r="H78" s="89" t="e">
        <f>G78/$G$71</f>
        <v>#DIV/0!</v>
      </c>
    </row>
    <row r="79" spans="1:8">
      <c r="A79" s="13"/>
      <c r="B79" s="13" t="s">
        <v>120</v>
      </c>
      <c r="C79" s="82">
        <f>COUNTIF('Responsible data'!$C$3:$F$42,'4. Results'!B79)</f>
        <v>0</v>
      </c>
      <c r="D79" s="89" t="e">
        <f t="shared" ref="D79:D88" si="7">C79/$C$71</f>
        <v>#DIV/0!</v>
      </c>
      <c r="E79" s="82">
        <f>COUNTIF('Responsible data'!$I$3:$L$42,'4. Results'!B79)</f>
        <v>0</v>
      </c>
      <c r="F79" s="89" t="e">
        <f t="shared" ref="F79:F88" si="8">E79/$E$71</f>
        <v>#DIV/0!</v>
      </c>
      <c r="G79" s="82">
        <f t="shared" ref="G79:G88" si="9">C79+E79</f>
        <v>0</v>
      </c>
      <c r="H79" s="89" t="e">
        <f t="shared" ref="H79:H88" si="10">G79/$G$71</f>
        <v>#DIV/0!</v>
      </c>
    </row>
    <row r="80" spans="1:8">
      <c r="A80" s="13"/>
      <c r="B80" s="13" t="s">
        <v>122</v>
      </c>
      <c r="C80" s="82">
        <f>COUNTIF('Responsible data'!$C$3:$F$42,'4. Results'!B80)</f>
        <v>0</v>
      </c>
      <c r="D80" s="89" t="e">
        <f t="shared" si="7"/>
        <v>#DIV/0!</v>
      </c>
      <c r="E80" s="82">
        <f>COUNTIF('Responsible data'!$I$3:$L$42,'4. Results'!B80)</f>
        <v>0</v>
      </c>
      <c r="F80" s="89" t="e">
        <f t="shared" si="8"/>
        <v>#DIV/0!</v>
      </c>
      <c r="G80" s="82">
        <f t="shared" si="9"/>
        <v>0</v>
      </c>
      <c r="H80" s="89" t="e">
        <f t="shared" si="10"/>
        <v>#DIV/0!</v>
      </c>
    </row>
    <row r="81" spans="1:16">
      <c r="A81" s="13"/>
      <c r="B81" s="13" t="s">
        <v>124</v>
      </c>
      <c r="C81" s="82">
        <f>COUNTIF('Responsible data'!$C$3:$F$42,'4. Results'!B81)</f>
        <v>0</v>
      </c>
      <c r="D81" s="89" t="e">
        <f t="shared" si="7"/>
        <v>#DIV/0!</v>
      </c>
      <c r="E81" s="82">
        <f>COUNTIF('Responsible data'!$I$3:$L$42,'4. Results'!B81)</f>
        <v>0</v>
      </c>
      <c r="F81" s="89" t="e">
        <f t="shared" si="8"/>
        <v>#DIV/0!</v>
      </c>
      <c r="G81" s="82">
        <f t="shared" si="9"/>
        <v>0</v>
      </c>
      <c r="H81" s="89" t="e">
        <f t="shared" si="10"/>
        <v>#DIV/0!</v>
      </c>
      <c r="I81" s="13"/>
      <c r="J81" s="13"/>
      <c r="K81" s="13"/>
      <c r="L81" s="13"/>
      <c r="M81" s="13"/>
      <c r="N81" s="13"/>
      <c r="O81" s="13"/>
      <c r="P81" s="13"/>
    </row>
    <row r="82" spans="1:16">
      <c r="A82" s="13"/>
      <c r="B82" s="13" t="s">
        <v>115</v>
      </c>
      <c r="C82" s="82">
        <f>COUNTIF('Responsible data'!$C$3:$F$42,'4. Results'!B82)</f>
        <v>0</v>
      </c>
      <c r="D82" s="89" t="e">
        <f t="shared" si="7"/>
        <v>#DIV/0!</v>
      </c>
      <c r="E82" s="82">
        <f>COUNTIF('Responsible data'!$I$3:$L$42,'4. Results'!B82)</f>
        <v>0</v>
      </c>
      <c r="F82" s="89" t="e">
        <f t="shared" si="8"/>
        <v>#DIV/0!</v>
      </c>
      <c r="G82" s="82">
        <f t="shared" si="9"/>
        <v>0</v>
      </c>
      <c r="H82" s="89" t="e">
        <f t="shared" si="10"/>
        <v>#DIV/0!</v>
      </c>
      <c r="I82" s="13"/>
      <c r="J82" s="13"/>
      <c r="K82" s="13"/>
      <c r="L82" s="13"/>
      <c r="M82" s="13"/>
      <c r="N82" s="13"/>
      <c r="O82" s="13"/>
      <c r="P82" s="13"/>
    </row>
    <row r="83" spans="1:16">
      <c r="A83" s="13"/>
      <c r="B83" s="13" t="s">
        <v>98</v>
      </c>
      <c r="C83" s="82">
        <f>COUNTIF('Responsible data'!$C$3:$F$42,'4. Results'!B83)</f>
        <v>0</v>
      </c>
      <c r="D83" s="89" t="e">
        <f t="shared" si="7"/>
        <v>#DIV/0!</v>
      </c>
      <c r="E83" s="82">
        <f>COUNTIF('Responsible data'!$I$3:$L$42,'4. Results'!B83)</f>
        <v>0</v>
      </c>
      <c r="F83" s="89" t="e">
        <f t="shared" si="8"/>
        <v>#DIV/0!</v>
      </c>
      <c r="G83" s="82">
        <f t="shared" si="9"/>
        <v>0</v>
      </c>
      <c r="H83" s="89" t="e">
        <f t="shared" si="10"/>
        <v>#DIV/0!</v>
      </c>
      <c r="I83" s="13"/>
      <c r="J83" s="13"/>
      <c r="K83" s="13"/>
      <c r="L83" s="13"/>
      <c r="M83" s="13"/>
      <c r="N83" s="13"/>
      <c r="O83" s="13"/>
      <c r="P83" s="13"/>
    </row>
    <row r="84" spans="1:16">
      <c r="A84" s="13"/>
      <c r="B84" s="13" t="s">
        <v>128</v>
      </c>
      <c r="C84" s="82">
        <f>COUNTIF('Responsible data'!$C$3:$F$42,'4. Results'!B84)</f>
        <v>0</v>
      </c>
      <c r="D84" s="89" t="e">
        <f t="shared" si="7"/>
        <v>#DIV/0!</v>
      </c>
      <c r="E84" s="82">
        <f>COUNTIF('Responsible data'!$I$3:$L$42,'4. Results'!B84)</f>
        <v>0</v>
      </c>
      <c r="F84" s="89" t="e">
        <f t="shared" si="8"/>
        <v>#DIV/0!</v>
      </c>
      <c r="G84" s="82">
        <f t="shared" si="9"/>
        <v>0</v>
      </c>
      <c r="H84" s="89" t="e">
        <f t="shared" si="10"/>
        <v>#DIV/0!</v>
      </c>
      <c r="I84" s="13"/>
      <c r="J84" s="13"/>
      <c r="K84" s="13"/>
      <c r="L84" s="13"/>
      <c r="M84" s="13"/>
      <c r="N84" s="13"/>
      <c r="O84" s="13"/>
      <c r="P84" s="13"/>
    </row>
    <row r="85" spans="1:16">
      <c r="A85" s="13"/>
      <c r="B85" s="13" t="s">
        <v>104</v>
      </c>
      <c r="C85" s="82">
        <f>COUNTIF('Responsible data'!$C$3:$F$42,'4. Results'!B85)</f>
        <v>0</v>
      </c>
      <c r="D85" s="89" t="e">
        <f t="shared" si="7"/>
        <v>#DIV/0!</v>
      </c>
      <c r="E85" s="82">
        <f>COUNTIF('Responsible data'!$I$3:$L$42,'4. Results'!B85)</f>
        <v>0</v>
      </c>
      <c r="F85" s="89" t="e">
        <f t="shared" si="8"/>
        <v>#DIV/0!</v>
      </c>
      <c r="G85" s="82">
        <f t="shared" si="9"/>
        <v>0</v>
      </c>
      <c r="H85" s="89" t="e">
        <f t="shared" si="10"/>
        <v>#DIV/0!</v>
      </c>
      <c r="I85" s="13"/>
      <c r="J85" s="13"/>
      <c r="K85" s="13"/>
      <c r="L85" s="13"/>
      <c r="M85" s="13"/>
      <c r="N85" s="13"/>
      <c r="O85" s="13"/>
      <c r="P85" s="13"/>
    </row>
    <row r="86" spans="1:16">
      <c r="A86" s="13"/>
      <c r="B86" s="13" t="s">
        <v>131</v>
      </c>
      <c r="C86" s="82">
        <f>COUNTIF('Responsible data'!$C$3:$F$42,'4. Results'!B86)</f>
        <v>0</v>
      </c>
      <c r="D86" s="89" t="e">
        <f t="shared" si="7"/>
        <v>#DIV/0!</v>
      </c>
      <c r="E86" s="82">
        <f>COUNTIF('Responsible data'!$I$3:$L$42,'4. Results'!B86)</f>
        <v>0</v>
      </c>
      <c r="F86" s="89" t="e">
        <f t="shared" si="8"/>
        <v>#DIV/0!</v>
      </c>
      <c r="G86" s="82">
        <f t="shared" si="9"/>
        <v>0</v>
      </c>
      <c r="H86" s="89" t="e">
        <f t="shared" si="10"/>
        <v>#DIV/0!</v>
      </c>
      <c r="I86" s="13"/>
      <c r="J86" s="13"/>
      <c r="K86" s="13"/>
      <c r="L86" s="13"/>
      <c r="M86" s="13"/>
      <c r="N86" s="13"/>
      <c r="O86" s="13"/>
      <c r="P86" s="13"/>
    </row>
    <row r="87" spans="1:16">
      <c r="A87" s="13"/>
      <c r="B87" s="13" t="s">
        <v>27</v>
      </c>
      <c r="C87" s="82">
        <f>COUNTIF('Responsible data'!$C$3:$F$42,'4. Results'!B87)</f>
        <v>0</v>
      </c>
      <c r="D87" s="89" t="e">
        <f t="shared" si="7"/>
        <v>#DIV/0!</v>
      </c>
      <c r="E87" s="82">
        <f>COUNTIF('Responsible data'!$I$3:$L$42,'4. Results'!B87)</f>
        <v>0</v>
      </c>
      <c r="F87" s="89" t="e">
        <f t="shared" si="8"/>
        <v>#DIV/0!</v>
      </c>
      <c r="G87" s="82">
        <f t="shared" si="9"/>
        <v>0</v>
      </c>
      <c r="H87" s="89" t="e">
        <f t="shared" si="10"/>
        <v>#DIV/0!</v>
      </c>
      <c r="I87" s="13"/>
      <c r="J87" s="13"/>
      <c r="K87" s="13"/>
      <c r="L87" s="13"/>
      <c r="M87" s="13"/>
      <c r="N87" s="13"/>
      <c r="O87" s="13"/>
      <c r="P87" s="13"/>
    </row>
    <row r="88" spans="1:16">
      <c r="A88" s="13"/>
      <c r="B88" s="13" t="s">
        <v>134</v>
      </c>
      <c r="C88" s="82">
        <f>COUNTIF('Responsible data'!$C$3:$F$42,'4. Results'!B88)</f>
        <v>0</v>
      </c>
      <c r="D88" s="89" t="e">
        <f t="shared" si="7"/>
        <v>#DIV/0!</v>
      </c>
      <c r="E88" s="82">
        <f>COUNTIF('Responsible data'!$I$3:$L$42,'4. Results'!B88)</f>
        <v>0</v>
      </c>
      <c r="F88" s="89" t="e">
        <f t="shared" si="8"/>
        <v>#DIV/0!</v>
      </c>
      <c r="G88" s="82">
        <f t="shared" si="9"/>
        <v>0</v>
      </c>
      <c r="H88" s="89" t="e">
        <f t="shared" si="10"/>
        <v>#DIV/0!</v>
      </c>
      <c r="I88" s="13"/>
      <c r="J88" s="13"/>
      <c r="K88" s="13"/>
      <c r="L88" s="13"/>
      <c r="M88" s="13"/>
      <c r="N88" s="13"/>
      <c r="O88" s="13"/>
      <c r="P88" s="13"/>
    </row>
    <row r="90" spans="1:16" ht="18" customHeight="1">
      <c r="A90" s="13"/>
      <c r="B90" s="13"/>
      <c r="C90" s="13"/>
      <c r="D90" s="13"/>
      <c r="E90" s="13"/>
      <c r="F90" s="13"/>
      <c r="G90" s="13"/>
      <c r="H90" s="13"/>
      <c r="I90" s="13"/>
      <c r="J90" s="13"/>
      <c r="K90" s="13"/>
      <c r="L90" s="13"/>
      <c r="M90" s="13"/>
      <c r="N90" s="13"/>
      <c r="O90" s="13"/>
      <c r="P90" s="13"/>
    </row>
    <row r="91" spans="1:16" s="38" customFormat="1">
      <c r="A91" s="80"/>
      <c r="B91" s="80"/>
      <c r="C91" s="80"/>
      <c r="D91" s="80"/>
      <c r="E91" s="80"/>
      <c r="F91" s="80"/>
      <c r="G91" s="80"/>
      <c r="H91" s="80"/>
      <c r="I91" s="80"/>
      <c r="J91" s="80"/>
      <c r="K91" s="80"/>
      <c r="L91" s="80"/>
      <c r="M91" s="80"/>
      <c r="N91" s="80"/>
      <c r="O91" s="80"/>
      <c r="P91" s="80"/>
    </row>
    <row r="92" spans="1:16">
      <c r="A92" s="13"/>
      <c r="B92" s="13"/>
      <c r="C92" s="13"/>
      <c r="D92" s="13"/>
      <c r="E92" s="13"/>
      <c r="F92" s="13"/>
      <c r="G92" s="13"/>
      <c r="H92" s="13"/>
      <c r="I92" s="13"/>
      <c r="J92" s="13"/>
      <c r="K92" s="37"/>
      <c r="L92" s="37"/>
      <c r="M92" s="37"/>
      <c r="N92" s="37"/>
      <c r="O92" s="90" t="s">
        <v>153</v>
      </c>
      <c r="P92" s="90" t="s">
        <v>154</v>
      </c>
    </row>
    <row r="93" spans="1:16" ht="18.600000000000001">
      <c r="A93" s="35">
        <v>5</v>
      </c>
      <c r="B93" s="35" t="s">
        <v>167</v>
      </c>
      <c r="C93" s="13"/>
      <c r="D93" s="13"/>
      <c r="E93" s="13"/>
      <c r="F93" s="13"/>
      <c r="G93" s="13"/>
      <c r="H93" s="13"/>
      <c r="I93" s="13"/>
      <c r="J93" s="13"/>
      <c r="K93" s="37" t="s">
        <v>119</v>
      </c>
      <c r="L93" s="37"/>
      <c r="M93" s="37"/>
      <c r="N93" s="37"/>
      <c r="O93" s="37">
        <f>COUNTIF('1. Current Actions'!$N$18:$N$217,'4. Results'!K93)</f>
        <v>0</v>
      </c>
      <c r="P93" s="37">
        <f>COUNTIF('2. Future (Planned) Actions'!$N$18:$N$217,'4. Results'!K93)</f>
        <v>0</v>
      </c>
    </row>
    <row r="94" spans="1:16">
      <c r="A94" s="13"/>
      <c r="B94" s="13"/>
      <c r="C94" s="120" t="s">
        <v>153</v>
      </c>
      <c r="D94" s="120"/>
      <c r="E94" s="120" t="s">
        <v>154</v>
      </c>
      <c r="F94" s="120"/>
      <c r="G94" s="120" t="s">
        <v>155</v>
      </c>
      <c r="H94" s="120"/>
      <c r="I94" s="13"/>
      <c r="J94" s="13"/>
      <c r="K94" s="37" t="s">
        <v>121</v>
      </c>
      <c r="L94" s="37"/>
      <c r="M94" s="37"/>
      <c r="N94" s="37"/>
      <c r="O94" s="37">
        <f>COUNTIF('1. Current Actions'!$N$18:$N$217,'4. Results'!K94)</f>
        <v>0</v>
      </c>
      <c r="P94" s="37">
        <f>COUNTIF('2. Future (Planned) Actions'!$N$18:$N$217,'4. Results'!K94)</f>
        <v>0</v>
      </c>
    </row>
    <row r="95" spans="1:16">
      <c r="A95" s="13"/>
      <c r="B95" s="13"/>
      <c r="C95" s="36" t="s">
        <v>156</v>
      </c>
      <c r="D95" s="36" t="s">
        <v>157</v>
      </c>
      <c r="E95" s="36" t="s">
        <v>156</v>
      </c>
      <c r="F95" s="36" t="s">
        <v>157</v>
      </c>
      <c r="G95" s="36" t="s">
        <v>156</v>
      </c>
      <c r="H95" s="36" t="s">
        <v>157</v>
      </c>
      <c r="I95" s="13"/>
      <c r="J95" s="13"/>
      <c r="K95" s="37" t="s">
        <v>123</v>
      </c>
      <c r="L95" s="37"/>
      <c r="M95" s="37"/>
      <c r="N95" s="37"/>
      <c r="O95" s="37">
        <f>COUNTIF('1. Current Actions'!$N$18:$N$217,'4. Results'!K95)</f>
        <v>0</v>
      </c>
      <c r="P95" s="37">
        <f>COUNTIF('2. Future (Planned) Actions'!$N$18:$N$217,'4. Results'!K95)</f>
        <v>0</v>
      </c>
    </row>
    <row r="96" spans="1:16">
      <c r="A96" s="13"/>
      <c r="B96" s="13" t="s">
        <v>168</v>
      </c>
      <c r="C96" s="82">
        <f>SUM(O93+O94+O101)</f>
        <v>0</v>
      </c>
      <c r="D96" s="89" t="e">
        <f>C96/$C$104</f>
        <v>#DIV/0!</v>
      </c>
      <c r="E96" s="82">
        <f>SUM(P93+P94+P101)</f>
        <v>0</v>
      </c>
      <c r="F96" s="89" t="e">
        <f>E96/$E$104</f>
        <v>#DIV/0!</v>
      </c>
      <c r="G96" s="82">
        <f>C96+E96</f>
        <v>0</v>
      </c>
      <c r="H96" s="89" t="e">
        <f>G96/$G$104</f>
        <v>#DIV/0!</v>
      </c>
      <c r="I96" s="13"/>
      <c r="J96" s="13"/>
      <c r="K96" s="37" t="s">
        <v>125</v>
      </c>
      <c r="L96" s="37"/>
      <c r="M96" s="37"/>
      <c r="N96" s="37"/>
      <c r="O96" s="37">
        <f>COUNTIF('1. Current Actions'!$N$18:$N$217,'4. Results'!K96)</f>
        <v>0</v>
      </c>
      <c r="P96" s="37">
        <f>COUNTIF('2. Future (Planned) Actions'!$N$18:$N$217,'4. Results'!K96)</f>
        <v>0</v>
      </c>
    </row>
    <row r="97" spans="1:16">
      <c r="A97" s="13"/>
      <c r="B97" s="13" t="s">
        <v>123</v>
      </c>
      <c r="C97" s="82">
        <f>O95</f>
        <v>0</v>
      </c>
      <c r="D97" s="89" t="e">
        <f t="shared" ref="D97:D103" si="11">C97/$C$104</f>
        <v>#DIV/0!</v>
      </c>
      <c r="E97" s="82">
        <f>P95</f>
        <v>0</v>
      </c>
      <c r="F97" s="89" t="e">
        <f t="shared" ref="F97:F103" si="12">E97/$E$104</f>
        <v>#DIV/0!</v>
      </c>
      <c r="G97" s="82">
        <f t="shared" ref="G97:G103" si="13">C97+E97</f>
        <v>0</v>
      </c>
      <c r="H97" s="89" t="e">
        <f t="shared" ref="H97:H103" si="14">G97/$G$104</f>
        <v>#DIV/0!</v>
      </c>
      <c r="I97" s="13"/>
      <c r="J97" s="13"/>
      <c r="K97" s="37" t="s">
        <v>126</v>
      </c>
      <c r="L97" s="37"/>
      <c r="M97" s="37"/>
      <c r="N97" s="37"/>
      <c r="O97" s="37">
        <f>COUNTIF('1. Current Actions'!$N$18:$N$217,'4. Results'!K97)</f>
        <v>0</v>
      </c>
      <c r="P97" s="37">
        <f>COUNTIF('2. Future (Planned) Actions'!$N$18:$N$217,'4. Results'!K97)</f>
        <v>0</v>
      </c>
    </row>
    <row r="98" spans="1:16">
      <c r="A98" s="13"/>
      <c r="B98" s="13" t="s">
        <v>169</v>
      </c>
      <c r="C98" s="82">
        <f>O96+O97</f>
        <v>0</v>
      </c>
      <c r="D98" s="89" t="e">
        <f t="shared" si="11"/>
        <v>#DIV/0!</v>
      </c>
      <c r="E98" s="82">
        <f>P96+P97</f>
        <v>0</v>
      </c>
      <c r="F98" s="89" t="e">
        <f t="shared" si="12"/>
        <v>#DIV/0!</v>
      </c>
      <c r="G98" s="82">
        <f t="shared" si="13"/>
        <v>0</v>
      </c>
      <c r="H98" s="89" t="e">
        <f t="shared" si="14"/>
        <v>#DIV/0!</v>
      </c>
      <c r="I98" s="13"/>
      <c r="J98" s="13"/>
      <c r="K98" s="37" t="s">
        <v>127</v>
      </c>
      <c r="L98" s="37"/>
      <c r="M98" s="37"/>
      <c r="N98" s="37"/>
      <c r="O98" s="37">
        <f>COUNTIF('1. Current Actions'!$N$18:$N$217,'4. Results'!K98)</f>
        <v>0</v>
      </c>
      <c r="P98" s="37">
        <f>COUNTIF('2. Future (Planned) Actions'!$N$18:$N$217,'4. Results'!K98)</f>
        <v>0</v>
      </c>
    </row>
    <row r="99" spans="1:16">
      <c r="A99" s="13"/>
      <c r="B99" s="13" t="s">
        <v>170</v>
      </c>
      <c r="C99" s="82">
        <f>O98</f>
        <v>0</v>
      </c>
      <c r="D99" s="89" t="e">
        <f t="shared" si="11"/>
        <v>#DIV/0!</v>
      </c>
      <c r="E99" s="82">
        <f>P98</f>
        <v>0</v>
      </c>
      <c r="F99" s="89" t="e">
        <f t="shared" si="12"/>
        <v>#DIV/0!</v>
      </c>
      <c r="G99" s="82">
        <f t="shared" si="13"/>
        <v>0</v>
      </c>
      <c r="H99" s="89" t="e">
        <f t="shared" si="14"/>
        <v>#DIV/0!</v>
      </c>
      <c r="I99" s="13"/>
      <c r="J99" s="13"/>
      <c r="K99" s="37" t="s">
        <v>129</v>
      </c>
      <c r="L99" s="37"/>
      <c r="M99" s="37"/>
      <c r="N99" s="37"/>
      <c r="O99" s="37">
        <f>COUNTIF('1. Current Actions'!$N$18:$N$217,'4. Results'!K99)</f>
        <v>0</v>
      </c>
      <c r="P99" s="37">
        <f>COUNTIF('2. Future (Planned) Actions'!$N$18:$N$217,'4. Results'!K99)</f>
        <v>0</v>
      </c>
    </row>
    <row r="100" spans="1:16">
      <c r="A100" s="13"/>
      <c r="B100" s="13" t="s">
        <v>171</v>
      </c>
      <c r="C100" s="82">
        <f>SUM(O99:O100)</f>
        <v>0</v>
      </c>
      <c r="D100" s="89" t="e">
        <f t="shared" si="11"/>
        <v>#DIV/0!</v>
      </c>
      <c r="E100" s="82">
        <f>SUM(P99:P100)</f>
        <v>0</v>
      </c>
      <c r="F100" s="89" t="e">
        <f t="shared" si="12"/>
        <v>#DIV/0!</v>
      </c>
      <c r="G100" s="82">
        <f t="shared" si="13"/>
        <v>0</v>
      </c>
      <c r="H100" s="89" t="e">
        <f t="shared" si="14"/>
        <v>#DIV/0!</v>
      </c>
      <c r="I100" s="13"/>
      <c r="J100" s="13"/>
      <c r="K100" s="37" t="s">
        <v>130</v>
      </c>
      <c r="L100" s="37"/>
      <c r="M100" s="37"/>
      <c r="N100" s="37"/>
      <c r="O100" s="37">
        <f>COUNTIF('1. Current Actions'!$N$18:$N$217,'4. Results'!K100)</f>
        <v>0</v>
      </c>
      <c r="P100" s="37">
        <f>COUNTIF('2. Future (Planned) Actions'!$N$18:$N$217,'4. Results'!K100)</f>
        <v>0</v>
      </c>
    </row>
    <row r="101" spans="1:16">
      <c r="A101" s="13"/>
      <c r="B101" s="13" t="s">
        <v>135</v>
      </c>
      <c r="C101" s="82">
        <f>O103</f>
        <v>0</v>
      </c>
      <c r="D101" s="89" t="e">
        <f t="shared" si="11"/>
        <v>#DIV/0!</v>
      </c>
      <c r="E101" s="82">
        <f>P103</f>
        <v>0</v>
      </c>
      <c r="F101" s="89" t="e">
        <f t="shared" si="12"/>
        <v>#DIV/0!</v>
      </c>
      <c r="G101" s="82">
        <f t="shared" si="13"/>
        <v>0</v>
      </c>
      <c r="H101" s="89" t="e">
        <f t="shared" si="14"/>
        <v>#DIV/0!</v>
      </c>
      <c r="I101" s="13"/>
      <c r="J101" s="13"/>
      <c r="K101" s="37" t="s">
        <v>132</v>
      </c>
      <c r="L101" s="37"/>
      <c r="M101" s="37"/>
      <c r="N101" s="37"/>
      <c r="O101" s="37">
        <f>COUNTIF('1. Current Actions'!$N$18:$N$217,'4. Results'!K101)</f>
        <v>0</v>
      </c>
      <c r="P101" s="37">
        <f>COUNTIF('2. Future (Planned) Actions'!$N$18:$N$217,'4. Results'!K101)</f>
        <v>0</v>
      </c>
    </row>
    <row r="102" spans="1:16">
      <c r="A102" s="13"/>
      <c r="B102" s="13" t="s">
        <v>172</v>
      </c>
      <c r="C102" s="82">
        <f>SUM(O104:O105)</f>
        <v>0</v>
      </c>
      <c r="D102" s="89" t="e">
        <f t="shared" si="11"/>
        <v>#DIV/0!</v>
      </c>
      <c r="E102" s="82">
        <f>SUM(P104:P105)</f>
        <v>0</v>
      </c>
      <c r="F102" s="89" t="e">
        <f t="shared" si="12"/>
        <v>#DIV/0!</v>
      </c>
      <c r="G102" s="82">
        <f t="shared" si="13"/>
        <v>0</v>
      </c>
      <c r="H102" s="89" t="e">
        <f t="shared" si="14"/>
        <v>#DIV/0!</v>
      </c>
      <c r="I102" s="13"/>
      <c r="J102" s="13"/>
      <c r="K102" s="37" t="s">
        <v>133</v>
      </c>
      <c r="L102" s="37"/>
      <c r="M102" s="37"/>
      <c r="N102" s="37"/>
      <c r="O102" s="37">
        <f>COUNTIF('1. Current Actions'!$N$18:$N$217,'4. Results'!K102)</f>
        <v>0</v>
      </c>
      <c r="P102" s="37">
        <f>COUNTIF('2. Future (Planned) Actions'!$N$18:$N$217,'4. Results'!K102)</f>
        <v>0</v>
      </c>
    </row>
    <row r="103" spans="1:16">
      <c r="A103" s="13"/>
      <c r="B103" s="13" t="s">
        <v>105</v>
      </c>
      <c r="C103" s="82">
        <f>O106+O102</f>
        <v>0</v>
      </c>
      <c r="D103" s="89" t="e">
        <f t="shared" si="11"/>
        <v>#DIV/0!</v>
      </c>
      <c r="E103" s="82">
        <f>P106+P102</f>
        <v>0</v>
      </c>
      <c r="F103" s="89" t="e">
        <f t="shared" si="12"/>
        <v>#DIV/0!</v>
      </c>
      <c r="G103" s="82">
        <f t="shared" si="13"/>
        <v>0</v>
      </c>
      <c r="H103" s="89" t="e">
        <f t="shared" si="14"/>
        <v>#DIV/0!</v>
      </c>
      <c r="I103" s="13"/>
      <c r="J103" s="13"/>
      <c r="K103" s="37" t="s">
        <v>135</v>
      </c>
      <c r="L103" s="37"/>
      <c r="M103" s="37"/>
      <c r="N103" s="37"/>
      <c r="O103" s="37">
        <f>COUNTIF('1. Current Actions'!$N$18:$N$217,'4. Results'!K103)</f>
        <v>0</v>
      </c>
      <c r="P103" s="37">
        <f>COUNTIF('2. Future (Planned) Actions'!$N$18:$N$217,'4. Results'!K103)</f>
        <v>0</v>
      </c>
    </row>
    <row r="104" spans="1:16">
      <c r="A104" s="13"/>
      <c r="B104" s="13"/>
      <c r="C104" s="39">
        <f>SUM(C96:C103)</f>
        <v>0</v>
      </c>
      <c r="D104" s="39"/>
      <c r="E104" s="39">
        <f>SUM(E96:E103)</f>
        <v>0</v>
      </c>
      <c r="F104" s="39"/>
      <c r="G104" s="39">
        <f>SUM(G96:G103)</f>
        <v>0</v>
      </c>
      <c r="H104" s="39"/>
      <c r="I104" s="13"/>
      <c r="J104" s="13"/>
      <c r="K104" s="37" t="s">
        <v>39</v>
      </c>
      <c r="L104" s="37"/>
      <c r="M104" s="37"/>
      <c r="N104" s="37"/>
      <c r="O104" s="37">
        <f>COUNTIF('1. Current Actions'!$N$18:$N$217,'4. Results'!K104)</f>
        <v>0</v>
      </c>
      <c r="P104" s="37">
        <f>COUNTIF('2. Future (Planned) Actions'!$N$18:$N$217,'4. Results'!K104)</f>
        <v>0</v>
      </c>
    </row>
    <row r="105" spans="1:16">
      <c r="A105" s="13"/>
      <c r="B105" s="13"/>
      <c r="C105" s="13"/>
      <c r="D105" s="13"/>
      <c r="E105" s="13"/>
      <c r="F105" s="13"/>
      <c r="G105" s="13"/>
      <c r="H105" s="13"/>
      <c r="I105" s="13"/>
      <c r="J105" s="13"/>
      <c r="K105" s="37" t="s">
        <v>46</v>
      </c>
      <c r="L105" s="37"/>
      <c r="M105" s="37"/>
      <c r="N105" s="37"/>
      <c r="O105" s="37">
        <f>COUNTIF('1. Current Actions'!$N$18:$N$217,'4. Results'!K105)</f>
        <v>0</v>
      </c>
      <c r="P105" s="37">
        <f>COUNTIF('2. Future (Planned) Actions'!$N$18:$N$217,'4. Results'!K105)</f>
        <v>0</v>
      </c>
    </row>
    <row r="106" spans="1:16">
      <c r="A106" s="13"/>
      <c r="B106" s="13"/>
      <c r="C106" s="13"/>
      <c r="D106" s="13"/>
      <c r="E106" s="13"/>
      <c r="F106" s="13"/>
      <c r="G106" s="13"/>
      <c r="H106" s="13"/>
      <c r="I106" s="13"/>
      <c r="J106" s="13"/>
      <c r="K106" s="37" t="s">
        <v>105</v>
      </c>
      <c r="L106" s="37"/>
      <c r="M106" s="37"/>
      <c r="N106" s="37"/>
      <c r="O106" s="37">
        <f>COUNTIF('1. Current Actions'!$N$18:$N$217,'4. Results'!K106)</f>
        <v>0</v>
      </c>
      <c r="P106" s="37">
        <f>COUNTIF('2. Future (Planned) Actions'!$N$18:$N$217,'4. Results'!K106)</f>
        <v>0</v>
      </c>
    </row>
    <row r="109" spans="1:16" s="80" customFormat="1"/>
    <row r="110" spans="1:16" s="13" customFormat="1"/>
    <row r="111" spans="1:16" s="13" customFormat="1" ht="18.600000000000001">
      <c r="A111" s="35">
        <v>6</v>
      </c>
      <c r="B111" s="35" t="s">
        <v>173</v>
      </c>
    </row>
    <row r="112" spans="1:16" s="13" customFormat="1">
      <c r="B112" s="81" t="s">
        <v>174</v>
      </c>
    </row>
    <row r="113" spans="2:8" s="13" customFormat="1"/>
    <row r="114" spans="2:8" s="13" customFormat="1"/>
    <row r="115" spans="2:8" s="13" customFormat="1"/>
    <row r="116" spans="2:8" s="13" customFormat="1">
      <c r="C116" s="36" t="s">
        <v>156</v>
      </c>
      <c r="D116" s="36" t="s">
        <v>157</v>
      </c>
      <c r="E116" s="120"/>
      <c r="F116" s="120"/>
      <c r="G116" s="120"/>
      <c r="H116" s="120"/>
    </row>
    <row r="117" spans="2:8" s="13" customFormat="1">
      <c r="B117" s="45" t="s">
        <v>175</v>
      </c>
      <c r="C117" s="82">
        <f>COUNTIF('3. KPIs and Outcomes'!$I$19:$I$218,"1")</f>
        <v>0</v>
      </c>
      <c r="D117" s="87" t="e">
        <f>C117/$C$123</f>
        <v>#DIV/0!</v>
      </c>
      <c r="F117" s="36"/>
      <c r="G117" s="36"/>
      <c r="H117" s="36"/>
    </row>
    <row r="118" spans="2:8" s="13" customFormat="1">
      <c r="B118" s="45" t="s">
        <v>176</v>
      </c>
      <c r="C118" s="82">
        <f>COUNTIF('3. KPIs and Outcomes'!$I$19:$I$218,"2")</f>
        <v>0</v>
      </c>
      <c r="D118" s="87" t="e">
        <f t="shared" ref="D118:D121" si="15">C118/$C$123</f>
        <v>#DIV/0!</v>
      </c>
      <c r="E118" s="82"/>
      <c r="F118" s="83"/>
      <c r="G118" s="82"/>
      <c r="H118" s="83"/>
    </row>
    <row r="119" spans="2:8" s="13" customFormat="1">
      <c r="B119" s="45" t="s">
        <v>177</v>
      </c>
      <c r="C119" s="82">
        <f>COUNTIF('3. KPIs and Outcomes'!$I$19:$I$218,"3")</f>
        <v>0</v>
      </c>
      <c r="D119" s="87" t="e">
        <f t="shared" si="15"/>
        <v>#DIV/0!</v>
      </c>
      <c r="E119" s="82"/>
      <c r="F119" s="83"/>
      <c r="G119" s="82"/>
      <c r="H119" s="83"/>
    </row>
    <row r="120" spans="2:8" s="13" customFormat="1">
      <c r="B120" s="45" t="s">
        <v>178</v>
      </c>
      <c r="C120" s="82">
        <f>COUNTIF('3. KPIs and Outcomes'!$I$19:$I$218,"4")</f>
        <v>0</v>
      </c>
      <c r="D120" s="87" t="e">
        <f t="shared" si="15"/>
        <v>#DIV/0!</v>
      </c>
      <c r="E120" s="82"/>
      <c r="F120" s="83"/>
      <c r="G120" s="82"/>
      <c r="H120" s="83"/>
    </row>
    <row r="121" spans="2:8" s="13" customFormat="1">
      <c r="B121" s="45" t="s">
        <v>179</v>
      </c>
      <c r="C121" s="82">
        <f>COUNTIF('3. KPIs and Outcomes'!$I$19:$I$218,"5")</f>
        <v>0</v>
      </c>
      <c r="D121" s="87" t="e">
        <f t="shared" si="15"/>
        <v>#DIV/0!</v>
      </c>
      <c r="E121" s="82"/>
      <c r="F121" s="83"/>
      <c r="G121" s="82"/>
      <c r="H121" s="83"/>
    </row>
    <row r="122" spans="2:8" s="13" customFormat="1"/>
    <row r="123" spans="2:8" s="13" customFormat="1">
      <c r="B123" s="84" t="s">
        <v>180</v>
      </c>
      <c r="C123" s="85">
        <f>SUM(C117:C121)</f>
        <v>0</v>
      </c>
    </row>
    <row r="124" spans="2:8" s="13" customFormat="1"/>
    <row r="125" spans="2:8" s="13" customFormat="1"/>
    <row r="126" spans="2:8" s="13" customFormat="1"/>
    <row r="127" spans="2:8" s="13" customFormat="1"/>
  </sheetData>
  <sheetProtection selectLockedCells="1"/>
  <mergeCells count="17">
    <mergeCell ref="C76:D76"/>
    <mergeCell ref="E76:F76"/>
    <mergeCell ref="G76:H76"/>
    <mergeCell ref="C7:D7"/>
    <mergeCell ref="E7:F7"/>
    <mergeCell ref="G7:H7"/>
    <mergeCell ref="G58:H58"/>
    <mergeCell ref="E58:F58"/>
    <mergeCell ref="C58:D58"/>
    <mergeCell ref="G20:H20"/>
    <mergeCell ref="C20:D20"/>
    <mergeCell ref="E20:F20"/>
    <mergeCell ref="E116:F116"/>
    <mergeCell ref="G116:H116"/>
    <mergeCell ref="C94:D94"/>
    <mergeCell ref="E94:F94"/>
    <mergeCell ref="G94:H9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2"/>
  <sheetViews>
    <sheetView workbookViewId="0">
      <selection activeCell="B42" sqref="B42"/>
    </sheetView>
  </sheetViews>
  <sheetFormatPr defaultRowHeight="14.45"/>
  <cols>
    <col min="2" max="2" width="24.5703125" bestFit="1" customWidth="1"/>
    <col min="3" max="6" width="27.42578125" bestFit="1" customWidth="1"/>
    <col min="8" max="8" width="24.5703125" bestFit="1" customWidth="1"/>
    <col min="9" max="12" width="27.42578125" bestFit="1" customWidth="1"/>
  </cols>
  <sheetData>
    <row r="1" spans="1:12">
      <c r="B1" s="122" t="s">
        <v>153</v>
      </c>
      <c r="C1" s="122"/>
      <c r="D1" s="122"/>
      <c r="E1" s="122"/>
      <c r="F1" s="122"/>
    </row>
    <row r="2" spans="1:12">
      <c r="A2" s="24" t="s">
        <v>181</v>
      </c>
      <c r="B2" s="24" t="s">
        <v>182</v>
      </c>
      <c r="C2" s="24" t="s">
        <v>183</v>
      </c>
      <c r="D2" s="24" t="s">
        <v>183</v>
      </c>
      <c r="E2" s="24" t="s">
        <v>183</v>
      </c>
      <c r="F2" s="24" t="s">
        <v>183</v>
      </c>
      <c r="H2" s="24" t="s">
        <v>182</v>
      </c>
      <c r="I2" s="24" t="s">
        <v>183</v>
      </c>
      <c r="J2" s="24" t="s">
        <v>183</v>
      </c>
      <c r="K2" s="24" t="s">
        <v>183</v>
      </c>
      <c r="L2" s="24" t="s">
        <v>183</v>
      </c>
    </row>
    <row r="3" spans="1:12">
      <c r="A3">
        <v>1</v>
      </c>
      <c r="B3" t="str">
        <f>'1. Current Actions'!$K18</f>
        <v>[INSERT PRIMARY SECTOR]</v>
      </c>
      <c r="C3" t="str">
        <f>'1. Current Actions'!$K19</f>
        <v>[INSERT SECONDARY SECTOR]</v>
      </c>
      <c r="D3" t="str">
        <f>'1. Current Actions'!$K20</f>
        <v>[INSERT SECONDARY SECTOR]</v>
      </c>
      <c r="E3" t="str">
        <f>'1. Current Actions'!$K21</f>
        <v>[INSERT SECONDARY SECTOR]</v>
      </c>
      <c r="F3" t="str">
        <f>'1. Current Actions'!$K22</f>
        <v>[INSERT SECONDARY SECTOR]</v>
      </c>
      <c r="H3" t="str">
        <f>'2. Future (Planned) Actions'!$K18</f>
        <v>[INSERT PRIMARY SECTOR]</v>
      </c>
      <c r="I3" t="str">
        <f>'2. Future (Planned) Actions'!$K19</f>
        <v>[INSERT SECONDARY SECTOR]</v>
      </c>
      <c r="J3" t="str">
        <f>'2. Future (Planned) Actions'!$K20</f>
        <v>[INSERT SECONDARY SECTOR]</v>
      </c>
      <c r="K3" t="str">
        <f>'2. Future (Planned) Actions'!$K21</f>
        <v>[INSERT SECONDARY SECTOR]</v>
      </c>
      <c r="L3" t="str">
        <f>'2. Future (Planned) Actions'!$K22</f>
        <v>[INSERT SECONDARY SECTOR]</v>
      </c>
    </row>
    <row r="4" spans="1:12">
      <c r="A4">
        <v>2</v>
      </c>
      <c r="B4" t="str">
        <f>'1. Current Actions'!$K23</f>
        <v>[INSERT PRIMARY SECTOR]</v>
      </c>
      <c r="C4" t="str">
        <f>'1. Current Actions'!$K24</f>
        <v>[INSERT SECONDARY SECTOR]</v>
      </c>
      <c r="D4" t="str">
        <f>'1. Current Actions'!$K25</f>
        <v>[INSERT SECONDARY SECTOR]</v>
      </c>
      <c r="E4" t="str">
        <f>'1. Current Actions'!$K26</f>
        <v>[INSERT SECONDARY SECTOR]</v>
      </c>
      <c r="F4" t="str">
        <f>'1. Current Actions'!$K27</f>
        <v>[INSERT SECONDARY SECTOR]</v>
      </c>
      <c r="H4" t="str">
        <f>'2. Future (Planned) Actions'!$K23</f>
        <v>[INSERT PRIMARY SECTOR]</v>
      </c>
      <c r="I4" t="str">
        <f>'2. Future (Planned) Actions'!$K24</f>
        <v>[INSERT SECONDARY SECTOR]</v>
      </c>
      <c r="J4" t="str">
        <f>'2. Future (Planned) Actions'!$K25</f>
        <v>[INSERT SECONDARY SECTOR]</v>
      </c>
      <c r="K4" t="str">
        <f>'2. Future (Planned) Actions'!$K26</f>
        <v>[INSERT SECONDARY SECTOR]</v>
      </c>
      <c r="L4" t="str">
        <f>'2. Future (Planned) Actions'!$K27</f>
        <v>[INSERT SECONDARY SECTOR]</v>
      </c>
    </row>
    <row r="5" spans="1:12">
      <c r="A5">
        <v>3</v>
      </c>
      <c r="B5" t="str">
        <f>'1. Current Actions'!K28</f>
        <v>[INSERT PRIMARY SECTOR]</v>
      </c>
      <c r="C5" t="str">
        <f>'1. Current Actions'!$K29</f>
        <v>[INSERT SECONDARY SECTOR]</v>
      </c>
      <c r="D5" t="str">
        <f>'1. Current Actions'!$K30</f>
        <v>[INSERT SECONDARY SECTOR]</v>
      </c>
      <c r="E5" t="str">
        <f>'1. Current Actions'!$K31</f>
        <v>[INSERT SECONDARY SECTOR]</v>
      </c>
      <c r="F5" t="str">
        <f>'1. Current Actions'!$K32</f>
        <v>[INSERT SECONDARY SECTOR]</v>
      </c>
      <c r="H5" t="str">
        <f>'2. Future (Planned) Actions'!K28</f>
        <v>[INSERT PRIMARY SECTOR]</v>
      </c>
      <c r="I5" t="str">
        <f>'2. Future (Planned) Actions'!$K29</f>
        <v>[INSERT SECONDARY SECTOR]</v>
      </c>
      <c r="J5" t="str">
        <f>'2. Future (Planned) Actions'!$K30</f>
        <v>[INSERT SECONDARY SECTOR]</v>
      </c>
      <c r="K5" t="str">
        <f>'2. Future (Planned) Actions'!$K31</f>
        <v>[INSERT SECONDARY SECTOR]</v>
      </c>
      <c r="L5" t="str">
        <f>'2. Future (Planned) Actions'!$K32</f>
        <v>[INSERT SECONDARY SECTOR]</v>
      </c>
    </row>
    <row r="6" spans="1:12">
      <c r="A6">
        <v>4</v>
      </c>
      <c r="B6" t="str">
        <f>'1. Current Actions'!$K33</f>
        <v>[INSERT PRIMARY SECTOR]</v>
      </c>
      <c r="C6" t="str">
        <f>'1. Current Actions'!$K34</f>
        <v>[INSERT SECONDARY SECTOR]</v>
      </c>
      <c r="D6" t="str">
        <f>'1. Current Actions'!$K35</f>
        <v>[INSERT SECONDARY SECTOR]</v>
      </c>
      <c r="E6" t="str">
        <f>'1. Current Actions'!$K36</f>
        <v>[INSERT SECONDARY SECTOR]</v>
      </c>
      <c r="F6" t="str">
        <f>'1. Current Actions'!$K37</f>
        <v>[INSERT SECONDARY SECTOR]</v>
      </c>
      <c r="H6" t="str">
        <f>'2. Future (Planned) Actions'!$K33</f>
        <v>[INSERT PRIMARY SECTOR]</v>
      </c>
      <c r="I6" t="str">
        <f>'2. Future (Planned) Actions'!$K34</f>
        <v>[INSERT SECONDARY SECTOR]</v>
      </c>
      <c r="J6" t="str">
        <f>'2. Future (Planned) Actions'!$K35</f>
        <v>[INSERT SECONDARY SECTOR]</v>
      </c>
      <c r="K6" t="str">
        <f>'2. Future (Planned) Actions'!$K36</f>
        <v>[INSERT SECONDARY SECTOR]</v>
      </c>
      <c r="L6" t="str">
        <f>'2. Future (Planned) Actions'!$K37</f>
        <v>[INSERT SECONDARY SECTOR]</v>
      </c>
    </row>
    <row r="7" spans="1:12">
      <c r="A7">
        <v>5</v>
      </c>
      <c r="B7" t="str">
        <f>'1. Current Actions'!$K38</f>
        <v>[INSERT PRIMARY SECTOR]</v>
      </c>
      <c r="C7" t="str">
        <f>'1. Current Actions'!$K39</f>
        <v>[INSERT SECONDARY SECTOR]</v>
      </c>
      <c r="D7" t="str">
        <f>'1. Current Actions'!$K40</f>
        <v>[INSERT SECONDARY SECTOR]</v>
      </c>
      <c r="E7" t="str">
        <f>'1. Current Actions'!$K41</f>
        <v>[INSERT SECONDARY SECTOR]</v>
      </c>
      <c r="F7" t="str">
        <f>'1. Current Actions'!$K42</f>
        <v>[INSERT SECONDARY SECTOR]</v>
      </c>
      <c r="H7" t="str">
        <f>'2. Future (Planned) Actions'!$K38</f>
        <v>[INSERT PRIMARY SECTOR]</v>
      </c>
      <c r="I7" t="str">
        <f>'2. Future (Planned) Actions'!$K39</f>
        <v>[INSERT SECONDARY SECTOR]</v>
      </c>
      <c r="J7" t="str">
        <f>'2. Future (Planned) Actions'!$K40</f>
        <v>[INSERT SECONDARY SECTOR]</v>
      </c>
      <c r="K7" t="str">
        <f>'2. Future (Planned) Actions'!$K41</f>
        <v>[INSERT SECONDARY SECTOR]</v>
      </c>
      <c r="L7" t="str">
        <f>'2. Future (Planned) Actions'!$K42</f>
        <v>[INSERT SECONDARY SECTOR]</v>
      </c>
    </row>
    <row r="8" spans="1:12">
      <c r="A8">
        <v>6</v>
      </c>
      <c r="B8" t="str">
        <f>'1. Current Actions'!$K43</f>
        <v>[INSERT PRIMARY SECTOR]</v>
      </c>
      <c r="C8" t="str">
        <f>'1. Current Actions'!$K44</f>
        <v>[INSERT SECONDARY SECTOR]</v>
      </c>
      <c r="D8" t="str">
        <f>'1. Current Actions'!$K45</f>
        <v>[INSERT SECONDARY SECTOR]</v>
      </c>
      <c r="E8" t="str">
        <f>'1. Current Actions'!$K46</f>
        <v>[INSERT SECONDARY SECTOR]</v>
      </c>
      <c r="F8" t="str">
        <f>'1. Current Actions'!$K47</f>
        <v>[INSERT SECONDARY SECTOR]</v>
      </c>
      <c r="H8" t="str">
        <f>'2. Future (Planned) Actions'!$K43</f>
        <v>[INSERT PRIMARY SECTOR]</v>
      </c>
      <c r="I8" t="str">
        <f>'2. Future (Planned) Actions'!$K44</f>
        <v>[INSERT SECONDARY SECTOR]</v>
      </c>
      <c r="J8" t="str">
        <f>'2. Future (Planned) Actions'!$K45</f>
        <v>[INSERT SECONDARY SECTOR]</v>
      </c>
      <c r="K8" t="str">
        <f>'2. Future (Planned) Actions'!$K46</f>
        <v>[INSERT SECONDARY SECTOR]</v>
      </c>
      <c r="L8" t="str">
        <f>'2. Future (Planned) Actions'!$K47</f>
        <v>[INSERT SECONDARY SECTOR]</v>
      </c>
    </row>
    <row r="9" spans="1:12">
      <c r="A9">
        <v>7</v>
      </c>
      <c r="B9" t="str">
        <f>'1. Current Actions'!$K48</f>
        <v>[INSERT PRIMARY SECTOR]</v>
      </c>
      <c r="C9" t="str">
        <f>'1. Current Actions'!$K49</f>
        <v>[INSERT SECONDARY SECTOR]</v>
      </c>
      <c r="D9" t="str">
        <f>'1. Current Actions'!$K50</f>
        <v>[INSERT SECONDARY SECTOR]</v>
      </c>
      <c r="E9" t="str">
        <f>'1. Current Actions'!$K51</f>
        <v>[INSERT SECONDARY SECTOR]</v>
      </c>
      <c r="F9" t="str">
        <f>'1. Current Actions'!$K52</f>
        <v>[INSERT SECONDARY SECTOR]</v>
      </c>
      <c r="H9" t="str">
        <f>'2. Future (Planned) Actions'!$K48</f>
        <v>[INSERT PRIMARY SECTOR]</v>
      </c>
      <c r="I9" t="str">
        <f>'2. Future (Planned) Actions'!$K49</f>
        <v>[INSERT SECONDARY SECTOR]</v>
      </c>
      <c r="J9" t="str">
        <f>'2. Future (Planned) Actions'!$K50</f>
        <v>[INSERT SECONDARY SECTOR]</v>
      </c>
      <c r="K9" t="str">
        <f>'2. Future (Planned) Actions'!$K51</f>
        <v>[INSERT SECONDARY SECTOR]</v>
      </c>
      <c r="L9" t="str">
        <f>'2. Future (Planned) Actions'!$K52</f>
        <v>[INSERT SECONDARY SECTOR]</v>
      </c>
    </row>
    <row r="10" spans="1:12">
      <c r="A10">
        <v>8</v>
      </c>
      <c r="B10" t="str">
        <f>'1. Current Actions'!$K53</f>
        <v>[INSERT PRIMARY SECTOR]</v>
      </c>
      <c r="C10" t="str">
        <f>'1. Current Actions'!$K54</f>
        <v>[INSERT SECONDARY SECTOR]</v>
      </c>
      <c r="D10" t="str">
        <f>'1. Current Actions'!$K55</f>
        <v>[INSERT SECONDARY SECTOR]</v>
      </c>
      <c r="E10" t="str">
        <f>'1. Current Actions'!$K56</f>
        <v>[INSERT SECONDARY SECTOR]</v>
      </c>
      <c r="F10" t="str">
        <f>'1. Current Actions'!$K57</f>
        <v>[INSERT SECONDARY SECTOR]</v>
      </c>
      <c r="H10" t="str">
        <f>'2. Future (Planned) Actions'!$K53</f>
        <v>[INSERT PRIMARY SECTOR]</v>
      </c>
      <c r="I10" t="str">
        <f>'2. Future (Planned) Actions'!$K54</f>
        <v>[INSERT SECONDARY SECTOR]</v>
      </c>
      <c r="J10" t="str">
        <f>'2. Future (Planned) Actions'!$K55</f>
        <v>[INSERT SECONDARY SECTOR]</v>
      </c>
      <c r="K10" t="str">
        <f>'2. Future (Planned) Actions'!$K56</f>
        <v>[INSERT SECONDARY SECTOR]</v>
      </c>
      <c r="L10" t="str">
        <f>'2. Future (Planned) Actions'!$K57</f>
        <v>[INSERT SECONDARY SECTOR]</v>
      </c>
    </row>
    <row r="11" spans="1:12">
      <c r="A11">
        <v>9</v>
      </c>
      <c r="B11" t="str">
        <f>'1. Current Actions'!$K58</f>
        <v>[INSERT PRIMARY SECTOR]</v>
      </c>
      <c r="C11" t="str">
        <f>'1. Current Actions'!$K59</f>
        <v>[INSERT SECONDARY SECTOR]</v>
      </c>
      <c r="D11" t="str">
        <f>'1. Current Actions'!$K60</f>
        <v>[INSERT SECONDARY SECTOR]</v>
      </c>
      <c r="E11" t="str">
        <f>'1. Current Actions'!$K61</f>
        <v>[INSERT SECONDARY SECTOR]</v>
      </c>
      <c r="F11" t="str">
        <f>'1. Current Actions'!$K62</f>
        <v>[INSERT SECONDARY SECTOR]</v>
      </c>
      <c r="H11" t="str">
        <f>'2. Future (Planned) Actions'!$K58</f>
        <v>[INSERT PRIMARY SECTOR]</v>
      </c>
      <c r="I11" t="str">
        <f>'2. Future (Planned) Actions'!$K59</f>
        <v>[INSERT SECONDARY SECTOR]</v>
      </c>
      <c r="J11" t="str">
        <f>'2. Future (Planned) Actions'!$K60</f>
        <v>[INSERT SECONDARY SECTOR]</v>
      </c>
      <c r="K11" t="str">
        <f>'2. Future (Planned) Actions'!$K61</f>
        <v>[INSERT SECONDARY SECTOR]</v>
      </c>
      <c r="L11" t="str">
        <f>'2. Future (Planned) Actions'!$K62</f>
        <v>[INSERT SECONDARY SECTOR]</v>
      </c>
    </row>
    <row r="12" spans="1:12">
      <c r="A12">
        <v>10</v>
      </c>
      <c r="B12" t="str">
        <f>'1. Current Actions'!$K63</f>
        <v>[INSERT PRIMARY SECTOR]</v>
      </c>
      <c r="C12" t="str">
        <f>'1. Current Actions'!$K64</f>
        <v>[INSERT SECONDARY SECTOR]</v>
      </c>
      <c r="D12" t="str">
        <f>'1. Current Actions'!$K65</f>
        <v>[INSERT SECONDARY SECTOR]</v>
      </c>
      <c r="E12" t="str">
        <f>'1. Current Actions'!$K66</f>
        <v>[INSERT SECONDARY SECTOR]</v>
      </c>
      <c r="F12" t="str">
        <f>'1. Current Actions'!$K67</f>
        <v>[INSERT SECONDARY SECTOR]</v>
      </c>
      <c r="H12" t="str">
        <f>'2. Future (Planned) Actions'!$K63</f>
        <v>[INSERT PRIMARY SECTOR]</v>
      </c>
      <c r="I12" t="str">
        <f>'2. Future (Planned) Actions'!$K64</f>
        <v>[INSERT SECONDARY SECTOR]</v>
      </c>
      <c r="J12" t="str">
        <f>'2. Future (Planned) Actions'!$K65</f>
        <v>[INSERT SECONDARY SECTOR]</v>
      </c>
      <c r="K12" t="str">
        <f>'2. Future (Planned) Actions'!$K66</f>
        <v>[INSERT SECONDARY SECTOR]</v>
      </c>
      <c r="L12" t="str">
        <f>'2. Future (Planned) Actions'!$K67</f>
        <v>[INSERT SECONDARY SECTOR]</v>
      </c>
    </row>
    <row r="13" spans="1:12">
      <c r="A13">
        <v>11</v>
      </c>
      <c r="B13" t="str">
        <f>'1. Current Actions'!$K68</f>
        <v>[INSERT PRIMARY SECTOR]</v>
      </c>
      <c r="C13" t="str">
        <f>'1. Current Actions'!$K69</f>
        <v>[INSERT SECONDARY SECTOR]</v>
      </c>
      <c r="D13" t="str">
        <f>'1. Current Actions'!$K70</f>
        <v>[INSERT SECONDARY SECTOR]</v>
      </c>
      <c r="E13" t="str">
        <f>'1. Current Actions'!$K71</f>
        <v>[INSERT SECONDARY SECTOR]</v>
      </c>
      <c r="F13" t="str">
        <f>'1. Current Actions'!$K72</f>
        <v>[INSERT SECONDARY SECTOR]</v>
      </c>
      <c r="H13" t="str">
        <f>'2. Future (Planned) Actions'!$K68</f>
        <v>[INSERT PRIMARY SECTOR]</v>
      </c>
      <c r="I13" t="str">
        <f>'2. Future (Planned) Actions'!$K69</f>
        <v>[INSERT SECONDARY SECTOR]</v>
      </c>
      <c r="J13" t="str">
        <f>'2. Future (Planned) Actions'!$K70</f>
        <v>[INSERT SECONDARY SECTOR]</v>
      </c>
      <c r="K13" t="str">
        <f>'2. Future (Planned) Actions'!$K71</f>
        <v>[INSERT SECONDARY SECTOR]</v>
      </c>
      <c r="L13" t="str">
        <f>'2. Future (Planned) Actions'!$K72</f>
        <v>[INSERT SECONDARY SECTOR]</v>
      </c>
    </row>
    <row r="14" spans="1:12">
      <c r="A14">
        <v>12</v>
      </c>
      <c r="B14" t="str">
        <f>'1. Current Actions'!$K73</f>
        <v>[INSERT PRIMARY SECTOR]</v>
      </c>
      <c r="C14" t="str">
        <f>'1. Current Actions'!$K74</f>
        <v>[INSERT SECONDARY SECTOR]</v>
      </c>
      <c r="D14" t="str">
        <f>'1. Current Actions'!$K75</f>
        <v>[INSERT SECONDARY SECTOR]</v>
      </c>
      <c r="E14" t="str">
        <f>'1. Current Actions'!$K76</f>
        <v>[INSERT SECONDARY SECTOR]</v>
      </c>
      <c r="F14" t="str">
        <f>'1. Current Actions'!$K77</f>
        <v>[INSERT SECONDARY SECTOR]</v>
      </c>
      <c r="H14" t="str">
        <f>'2. Future (Planned) Actions'!$K73</f>
        <v>[INSERT PRIMARY SECTOR]</v>
      </c>
      <c r="I14" t="str">
        <f>'2. Future (Planned) Actions'!$K74</f>
        <v>[INSERT SECONDARY SECTOR]</v>
      </c>
      <c r="J14" t="str">
        <f>'2. Future (Planned) Actions'!$K75</f>
        <v>[INSERT SECONDARY SECTOR]</v>
      </c>
      <c r="K14" t="str">
        <f>'2. Future (Planned) Actions'!$K76</f>
        <v>[INSERT SECONDARY SECTOR]</v>
      </c>
      <c r="L14" t="str">
        <f>'2. Future (Planned) Actions'!$K77</f>
        <v>[INSERT SECONDARY SECTOR]</v>
      </c>
    </row>
    <row r="15" spans="1:12">
      <c r="A15">
        <v>13</v>
      </c>
      <c r="B15" t="str">
        <f>'1. Current Actions'!$K78</f>
        <v>[INSERT PRIMARY SECTOR]</v>
      </c>
      <c r="C15" t="str">
        <f>'1. Current Actions'!$K79</f>
        <v>[INSERT SECONDARY SECTOR]</v>
      </c>
      <c r="D15" t="str">
        <f>'1. Current Actions'!$K80</f>
        <v>[INSERT SECONDARY SECTOR]</v>
      </c>
      <c r="E15" t="str">
        <f>'1. Current Actions'!$K81</f>
        <v>[INSERT SECONDARY SECTOR]</v>
      </c>
      <c r="F15" t="str">
        <f>'1. Current Actions'!$K82</f>
        <v>[INSERT SECONDARY SECTOR]</v>
      </c>
      <c r="H15" t="str">
        <f>'2. Future (Planned) Actions'!$K78</f>
        <v>[INSERT PRIMARY SECTOR]</v>
      </c>
      <c r="I15" t="str">
        <f>'2. Future (Planned) Actions'!$K79</f>
        <v>[INSERT SECONDARY SECTOR]</v>
      </c>
      <c r="J15" t="str">
        <f>'2. Future (Planned) Actions'!$K80</f>
        <v>[INSERT SECONDARY SECTOR]</v>
      </c>
      <c r="K15" t="str">
        <f>'2. Future (Planned) Actions'!$K81</f>
        <v>[INSERT SECONDARY SECTOR]</v>
      </c>
      <c r="L15" t="str">
        <f>'2. Future (Planned) Actions'!$K82</f>
        <v>[INSERT SECONDARY SECTOR]</v>
      </c>
    </row>
    <row r="16" spans="1:12">
      <c r="A16">
        <v>14</v>
      </c>
      <c r="B16" t="str">
        <f>'1. Current Actions'!$K83</f>
        <v>[INSERT PRIMARY SECTOR]</v>
      </c>
      <c r="C16" t="str">
        <f>'1. Current Actions'!$K84</f>
        <v>[INSERT SECONDARY SECTOR]</v>
      </c>
      <c r="D16" t="str">
        <f>'1. Current Actions'!$K85</f>
        <v>[INSERT SECONDARY SECTOR]</v>
      </c>
      <c r="E16" t="str">
        <f>'1. Current Actions'!$K86</f>
        <v>[INSERT SECONDARY SECTOR]</v>
      </c>
      <c r="F16" t="str">
        <f>'1. Current Actions'!$K87</f>
        <v>[INSERT SECONDARY SECTOR]</v>
      </c>
      <c r="H16" t="str">
        <f>'2. Future (Planned) Actions'!$K83</f>
        <v>[INSERT PRIMARY SECTOR]</v>
      </c>
      <c r="I16" t="str">
        <f>'2. Future (Planned) Actions'!$K84</f>
        <v>[INSERT SECONDARY SECTOR]</v>
      </c>
      <c r="J16" t="str">
        <f>'2. Future (Planned) Actions'!$K85</f>
        <v>[INSERT SECONDARY SECTOR]</v>
      </c>
      <c r="K16" t="str">
        <f>'2. Future (Planned) Actions'!$K86</f>
        <v>[INSERT SECONDARY SECTOR]</v>
      </c>
      <c r="L16" t="str">
        <f>'2. Future (Planned) Actions'!$K87</f>
        <v>[INSERT SECONDARY SECTOR]</v>
      </c>
    </row>
    <row r="17" spans="1:12">
      <c r="A17">
        <v>15</v>
      </c>
      <c r="B17" t="str">
        <f>'1. Current Actions'!$K88</f>
        <v>[INSERT PRIMARY SECTOR]</v>
      </c>
      <c r="C17" t="str">
        <f>'1. Current Actions'!$K89</f>
        <v>[INSERT SECONDARY SECTOR]</v>
      </c>
      <c r="D17" t="str">
        <f>'1. Current Actions'!$K90</f>
        <v>[INSERT SECONDARY SECTOR]</v>
      </c>
      <c r="E17" t="str">
        <f>'1. Current Actions'!$K91</f>
        <v>[INSERT SECONDARY SECTOR]</v>
      </c>
      <c r="F17" t="str">
        <f>'1. Current Actions'!$K92</f>
        <v>[INSERT SECONDARY SECTOR]</v>
      </c>
      <c r="H17" t="str">
        <f>'2. Future (Planned) Actions'!$K88</f>
        <v>[INSERT PRIMARY SECTOR]</v>
      </c>
      <c r="I17" t="str">
        <f>'2. Future (Planned) Actions'!$K89</f>
        <v>[INSERT SECONDARY SECTOR]</v>
      </c>
      <c r="J17" t="str">
        <f>'2. Future (Planned) Actions'!$K90</f>
        <v>[INSERT SECONDARY SECTOR]</v>
      </c>
      <c r="K17" t="str">
        <f>'2. Future (Planned) Actions'!$K91</f>
        <v>[INSERT SECONDARY SECTOR]</v>
      </c>
      <c r="L17" t="str">
        <f>'2. Future (Planned) Actions'!$K92</f>
        <v>[INSERT SECONDARY SECTOR]</v>
      </c>
    </row>
    <row r="18" spans="1:12">
      <c r="A18">
        <v>16</v>
      </c>
      <c r="B18" t="str">
        <f>'1. Current Actions'!$K93</f>
        <v>[INSERT PRIMARY SECTOR]</v>
      </c>
      <c r="C18" t="str">
        <f>'1. Current Actions'!$K94</f>
        <v>[INSERT SECONDARY SECTOR]</v>
      </c>
      <c r="D18" t="str">
        <f>'1. Current Actions'!$K95</f>
        <v>[INSERT SECONDARY SECTOR]</v>
      </c>
      <c r="E18" t="str">
        <f>'1. Current Actions'!$K96</f>
        <v>[INSERT SECONDARY SECTOR]</v>
      </c>
      <c r="F18" t="str">
        <f>'1. Current Actions'!$K97</f>
        <v>[INSERT SECONDARY SECTOR]</v>
      </c>
      <c r="H18" t="str">
        <f>'2. Future (Planned) Actions'!$K93</f>
        <v>[INSERT PRIMARY SECTOR]</v>
      </c>
      <c r="I18" t="str">
        <f>'2. Future (Planned) Actions'!$K94</f>
        <v>[INSERT SECONDARY SECTOR]</v>
      </c>
      <c r="J18" t="str">
        <f>'2. Future (Planned) Actions'!$K95</f>
        <v>[INSERT SECONDARY SECTOR]</v>
      </c>
      <c r="K18" t="str">
        <f>'2. Future (Planned) Actions'!$K96</f>
        <v>[INSERT SECONDARY SECTOR]</v>
      </c>
      <c r="L18" t="str">
        <f>'2. Future (Planned) Actions'!$K97</f>
        <v>[INSERT SECONDARY SECTOR]</v>
      </c>
    </row>
    <row r="19" spans="1:12">
      <c r="A19">
        <v>17</v>
      </c>
      <c r="B19" t="str">
        <f>'1. Current Actions'!$K98</f>
        <v>[INSERT PRIMARY SECTOR]</v>
      </c>
      <c r="C19" t="str">
        <f>'1. Current Actions'!$K99</f>
        <v>[INSERT SECONDARY SECTOR]</v>
      </c>
      <c r="D19" t="str">
        <f>'1. Current Actions'!$K100</f>
        <v>[INSERT SECONDARY SECTOR]</v>
      </c>
      <c r="E19" t="str">
        <f>'1. Current Actions'!$K101</f>
        <v>[INSERT SECONDARY SECTOR]</v>
      </c>
      <c r="F19" t="str">
        <f>'1. Current Actions'!$K102</f>
        <v>[INSERT SECONDARY SECTOR]</v>
      </c>
      <c r="H19" t="str">
        <f>'2. Future (Planned) Actions'!$K98</f>
        <v>[INSERT PRIMARY SECTOR]</v>
      </c>
      <c r="I19" t="str">
        <f>'2. Future (Planned) Actions'!$K99</f>
        <v>[INSERT SECONDARY SECTOR]</v>
      </c>
      <c r="J19" t="str">
        <f>'2. Future (Planned) Actions'!$K100</f>
        <v>[INSERT SECONDARY SECTOR]</v>
      </c>
      <c r="K19" t="str">
        <f>'2. Future (Planned) Actions'!$K101</f>
        <v>[INSERT SECONDARY SECTOR]</v>
      </c>
      <c r="L19" t="str">
        <f>'2. Future (Planned) Actions'!$K102</f>
        <v>[INSERT SECONDARY SECTOR]</v>
      </c>
    </row>
    <row r="20" spans="1:12">
      <c r="A20">
        <v>18</v>
      </c>
      <c r="B20" t="str">
        <f>'1. Current Actions'!$K103</f>
        <v>[INSERT PRIMARY SECTOR]</v>
      </c>
      <c r="C20" t="str">
        <f>'1. Current Actions'!$K104</f>
        <v>[INSERT SECONDARY SECTOR]</v>
      </c>
      <c r="D20" t="str">
        <f>'1. Current Actions'!$K105</f>
        <v>[INSERT SECONDARY SECTOR]</v>
      </c>
      <c r="E20" t="str">
        <f>'1. Current Actions'!$K106</f>
        <v>[INSERT SECONDARY SECTOR]</v>
      </c>
      <c r="F20" t="str">
        <f>'1. Current Actions'!$K107</f>
        <v>[INSERT SECONDARY SECTOR]</v>
      </c>
      <c r="H20" t="str">
        <f>'2. Future (Planned) Actions'!$K103</f>
        <v>[INSERT PRIMARY SECTOR]</v>
      </c>
      <c r="I20" t="str">
        <f>'2. Future (Planned) Actions'!$K104</f>
        <v>[INSERT SECONDARY SECTOR]</v>
      </c>
      <c r="J20" t="str">
        <f>'2. Future (Planned) Actions'!$K105</f>
        <v>[INSERT SECONDARY SECTOR]</v>
      </c>
      <c r="K20" t="str">
        <f>'2. Future (Planned) Actions'!$K106</f>
        <v>[INSERT SECONDARY SECTOR]</v>
      </c>
      <c r="L20" t="str">
        <f>'2. Future (Planned) Actions'!$K107</f>
        <v>[INSERT SECONDARY SECTOR]</v>
      </c>
    </row>
    <row r="21" spans="1:12">
      <c r="A21">
        <v>19</v>
      </c>
      <c r="B21" t="str">
        <f>'1. Current Actions'!$K108</f>
        <v>[INSERT PRIMARY SECTOR]</v>
      </c>
      <c r="C21" t="str">
        <f>'1. Current Actions'!$K109</f>
        <v>[INSERT SECONDARY SECTOR]</v>
      </c>
      <c r="D21" t="str">
        <f>'1. Current Actions'!$K110</f>
        <v>[INSERT SECONDARY SECTOR]</v>
      </c>
      <c r="E21" t="str">
        <f>'1. Current Actions'!$K111</f>
        <v>[INSERT SECONDARY SECTOR]</v>
      </c>
      <c r="F21" t="str">
        <f>'1. Current Actions'!$K112</f>
        <v>[INSERT SECONDARY SECTOR]</v>
      </c>
      <c r="H21" t="str">
        <f>'2. Future (Planned) Actions'!$K108</f>
        <v>[INSERT PRIMARY SECTOR]</v>
      </c>
      <c r="I21" t="str">
        <f>'2. Future (Planned) Actions'!$K109</f>
        <v>[INSERT SECONDARY SECTOR]</v>
      </c>
      <c r="J21" t="str">
        <f>'2. Future (Planned) Actions'!$K110</f>
        <v>[INSERT SECONDARY SECTOR]</v>
      </c>
      <c r="K21" t="str">
        <f>'2. Future (Planned) Actions'!$K111</f>
        <v>[INSERT SECONDARY SECTOR]</v>
      </c>
      <c r="L21" t="str">
        <f>'2. Future (Planned) Actions'!$K112</f>
        <v>[INSERT SECONDARY SECTOR]</v>
      </c>
    </row>
    <row r="22" spans="1:12">
      <c r="A22">
        <v>20</v>
      </c>
      <c r="B22" t="str">
        <f>'1. Current Actions'!$K113</f>
        <v>[INSERT PRIMARY SECTOR]</v>
      </c>
      <c r="C22" t="str">
        <f>'1. Current Actions'!$K114</f>
        <v>[INSERT SECONDARY SECTOR]</v>
      </c>
      <c r="D22" t="str">
        <f>'1. Current Actions'!$K115</f>
        <v>[INSERT SECONDARY SECTOR]</v>
      </c>
      <c r="E22" t="str">
        <f>'1. Current Actions'!$K116</f>
        <v>[INSERT SECONDARY SECTOR]</v>
      </c>
      <c r="F22" t="str">
        <f>'1. Current Actions'!$K117</f>
        <v>[INSERT SECONDARY SECTOR]</v>
      </c>
      <c r="H22" t="str">
        <f>'2. Future (Planned) Actions'!$K113</f>
        <v>[INSERT PRIMARY SECTOR]</v>
      </c>
      <c r="I22" t="str">
        <f>'2. Future (Planned) Actions'!$K114</f>
        <v>[INSERT SECONDARY SECTOR]</v>
      </c>
      <c r="J22" t="str">
        <f>'2. Future (Planned) Actions'!$K115</f>
        <v>[INSERT SECONDARY SECTOR]</v>
      </c>
      <c r="K22" t="str">
        <f>'2. Future (Planned) Actions'!$K116</f>
        <v>[INSERT SECONDARY SECTOR]</v>
      </c>
      <c r="L22" t="str">
        <f>'2. Future (Planned) Actions'!$K117</f>
        <v>[INSERT SECONDARY SECTOR]</v>
      </c>
    </row>
    <row r="23" spans="1:12">
      <c r="A23">
        <v>21</v>
      </c>
      <c r="B23" t="str">
        <f>'1. Current Actions'!$K118</f>
        <v>[INSERT PRIMARY SECTOR]</v>
      </c>
      <c r="C23" t="str">
        <f>'1. Current Actions'!$K119</f>
        <v>[INSERT SECONDARY SECTOR]</v>
      </c>
      <c r="D23" t="str">
        <f>'1. Current Actions'!$K120</f>
        <v>[INSERT SECONDARY SECTOR]</v>
      </c>
      <c r="E23" t="str">
        <f>'1. Current Actions'!$K121</f>
        <v>[INSERT SECONDARY SECTOR]</v>
      </c>
      <c r="F23" t="str">
        <f>'1. Current Actions'!$K122</f>
        <v>[INSERT SECONDARY SECTOR]</v>
      </c>
      <c r="H23" t="str">
        <f>'2. Future (Planned) Actions'!$K118</f>
        <v>[INSERT PRIMARY SECTOR]</v>
      </c>
      <c r="I23" t="str">
        <f>'2. Future (Planned) Actions'!$K119</f>
        <v>[INSERT SECONDARY SECTOR]</v>
      </c>
      <c r="J23" t="str">
        <f>'2. Future (Planned) Actions'!$K120</f>
        <v>[INSERT SECONDARY SECTOR]</v>
      </c>
      <c r="K23" t="str">
        <f>'2. Future (Planned) Actions'!$K121</f>
        <v>[INSERT SECONDARY SECTOR]</v>
      </c>
      <c r="L23" t="str">
        <f>'2. Future (Planned) Actions'!$K122</f>
        <v>[INSERT SECONDARY SECTOR]</v>
      </c>
    </row>
    <row r="24" spans="1:12">
      <c r="A24">
        <v>22</v>
      </c>
      <c r="B24" t="str">
        <f>'1. Current Actions'!$K123</f>
        <v>[INSERT PRIMARY SECTOR]</v>
      </c>
      <c r="C24" t="str">
        <f>'1. Current Actions'!$K124</f>
        <v>[INSERT SECONDARY SECTOR]</v>
      </c>
      <c r="D24" t="str">
        <f>'1. Current Actions'!$K125</f>
        <v>[INSERT SECONDARY SECTOR]</v>
      </c>
      <c r="E24" t="str">
        <f>'1. Current Actions'!$K126</f>
        <v>[INSERT SECONDARY SECTOR]</v>
      </c>
      <c r="F24" t="str">
        <f>'1. Current Actions'!$K127</f>
        <v>[INSERT SECONDARY SECTOR]</v>
      </c>
      <c r="H24" t="str">
        <f>'2. Future (Planned) Actions'!$K123</f>
        <v>[INSERT PRIMARY SECTOR]</v>
      </c>
      <c r="I24" t="str">
        <f>'2. Future (Planned) Actions'!$K124</f>
        <v>[INSERT SECONDARY SECTOR]</v>
      </c>
      <c r="J24" t="str">
        <f>'2. Future (Planned) Actions'!$K125</f>
        <v>[INSERT SECONDARY SECTOR]</v>
      </c>
      <c r="K24" t="str">
        <f>'2. Future (Planned) Actions'!$K126</f>
        <v>[INSERT SECONDARY SECTOR]</v>
      </c>
      <c r="L24" t="str">
        <f>'2. Future (Planned) Actions'!$K127</f>
        <v>[INSERT SECONDARY SECTOR]</v>
      </c>
    </row>
    <row r="25" spans="1:12">
      <c r="A25">
        <v>23</v>
      </c>
      <c r="B25" t="str">
        <f>'1. Current Actions'!$K128</f>
        <v>[INSERT PRIMARY SECTOR]</v>
      </c>
      <c r="C25" t="str">
        <f>'1. Current Actions'!$K129</f>
        <v>[INSERT SECONDARY SECTOR]</v>
      </c>
      <c r="D25" t="str">
        <f>'1. Current Actions'!$K130</f>
        <v>[INSERT SECONDARY SECTOR]</v>
      </c>
      <c r="E25" t="str">
        <f>'1. Current Actions'!$K131</f>
        <v>[INSERT SECONDARY SECTOR]</v>
      </c>
      <c r="F25" t="str">
        <f>'1. Current Actions'!$K132</f>
        <v>[INSERT SECONDARY SECTOR]</v>
      </c>
      <c r="H25" t="str">
        <f>'2. Future (Planned) Actions'!$K128</f>
        <v>[INSERT PRIMARY SECTOR]</v>
      </c>
      <c r="I25" t="str">
        <f>'2. Future (Planned) Actions'!$K129</f>
        <v>[INSERT SECONDARY SECTOR]</v>
      </c>
      <c r="J25" t="str">
        <f>'2. Future (Planned) Actions'!$K130</f>
        <v>[INSERT SECONDARY SECTOR]</v>
      </c>
      <c r="K25" t="str">
        <f>'2. Future (Planned) Actions'!$K131</f>
        <v>[INSERT SECONDARY SECTOR]</v>
      </c>
      <c r="L25" t="str">
        <f>'2. Future (Planned) Actions'!$K132</f>
        <v>[INSERT SECONDARY SECTOR]</v>
      </c>
    </row>
    <row r="26" spans="1:12">
      <c r="A26">
        <v>24</v>
      </c>
      <c r="B26" t="str">
        <f>'1. Current Actions'!$K133</f>
        <v>[INSERT PRIMARY SECTOR]</v>
      </c>
      <c r="C26" t="str">
        <f>'1. Current Actions'!$K134</f>
        <v>[INSERT SECONDARY SECTOR]</v>
      </c>
      <c r="D26" t="str">
        <f>'1. Current Actions'!$K135</f>
        <v>[INSERT SECONDARY SECTOR]</v>
      </c>
      <c r="E26" t="str">
        <f>'1. Current Actions'!$K136</f>
        <v>[INSERT SECONDARY SECTOR]</v>
      </c>
      <c r="F26" t="str">
        <f>'1. Current Actions'!$K137</f>
        <v>[INSERT SECONDARY SECTOR]</v>
      </c>
      <c r="H26" t="str">
        <f>'2. Future (Planned) Actions'!$K133</f>
        <v>[INSERT PRIMARY SECTOR]</v>
      </c>
      <c r="I26" t="str">
        <f>'2. Future (Planned) Actions'!$K134</f>
        <v>[INSERT SECONDARY SECTOR]</v>
      </c>
      <c r="J26" t="str">
        <f>'2. Future (Planned) Actions'!$K135</f>
        <v>[INSERT SECONDARY SECTOR]</v>
      </c>
      <c r="K26" t="str">
        <f>'2. Future (Planned) Actions'!$K136</f>
        <v>[INSERT SECONDARY SECTOR]</v>
      </c>
      <c r="L26" t="str">
        <f>'2. Future (Planned) Actions'!$K137</f>
        <v>[INSERT SECONDARY SECTOR]</v>
      </c>
    </row>
    <row r="27" spans="1:12">
      <c r="A27">
        <v>25</v>
      </c>
      <c r="B27" t="str">
        <f>'1. Current Actions'!$K138</f>
        <v>[INSERT PRIMARY SECTOR]</v>
      </c>
      <c r="C27" t="str">
        <f>'1. Current Actions'!$K139</f>
        <v>[INSERT SECONDARY SECTOR]</v>
      </c>
      <c r="D27" t="str">
        <f>'1. Current Actions'!$K140</f>
        <v>[INSERT SECONDARY SECTOR]</v>
      </c>
      <c r="E27" t="str">
        <f>'1. Current Actions'!$K141</f>
        <v>[INSERT SECONDARY SECTOR]</v>
      </c>
      <c r="F27" t="str">
        <f>'1. Current Actions'!$K142</f>
        <v>[INSERT SECONDARY SECTOR]</v>
      </c>
      <c r="H27" t="str">
        <f>'2. Future (Planned) Actions'!$K138</f>
        <v>[INSERT PRIMARY SECTOR]</v>
      </c>
      <c r="I27" t="str">
        <f>'2. Future (Planned) Actions'!$K139</f>
        <v>[INSERT SECONDARY SECTOR]</v>
      </c>
      <c r="J27" t="str">
        <f>'2. Future (Planned) Actions'!$K140</f>
        <v>[INSERT SECONDARY SECTOR]</v>
      </c>
      <c r="K27" t="str">
        <f>'2. Future (Planned) Actions'!$K141</f>
        <v>[INSERT SECONDARY SECTOR]</v>
      </c>
      <c r="L27" t="str">
        <f>'2. Future (Planned) Actions'!$K142</f>
        <v>[INSERT SECONDARY SECTOR]</v>
      </c>
    </row>
    <row r="28" spans="1:12">
      <c r="A28">
        <v>26</v>
      </c>
      <c r="B28" t="str">
        <f>'1. Current Actions'!$K143</f>
        <v>[INSERT PRIMARY SECTOR]</v>
      </c>
      <c r="C28" t="str">
        <f>'1. Current Actions'!$K144</f>
        <v>[INSERT SECONDARY SECTOR]</v>
      </c>
      <c r="D28" t="str">
        <f>'1. Current Actions'!$K145</f>
        <v>[INSERT SECONDARY SECTOR]</v>
      </c>
      <c r="E28" t="str">
        <f>'1. Current Actions'!$K146</f>
        <v>[INSERT SECONDARY SECTOR]</v>
      </c>
      <c r="F28" t="str">
        <f>'1. Current Actions'!$K147</f>
        <v>[INSERT SECONDARY SECTOR]</v>
      </c>
      <c r="H28" t="str">
        <f>'2. Future (Planned) Actions'!$K143</f>
        <v>[INSERT PRIMARY SECTOR]</v>
      </c>
      <c r="I28" t="str">
        <f>'2. Future (Planned) Actions'!$K144</f>
        <v>[INSERT SECONDARY SECTOR]</v>
      </c>
      <c r="J28" t="str">
        <f>'2. Future (Planned) Actions'!$K145</f>
        <v>[INSERT SECONDARY SECTOR]</v>
      </c>
      <c r="K28" t="str">
        <f>'2. Future (Planned) Actions'!$K146</f>
        <v>[INSERT SECONDARY SECTOR]</v>
      </c>
      <c r="L28" t="str">
        <f>'2. Future (Planned) Actions'!$K147</f>
        <v>[INSERT SECONDARY SECTOR]</v>
      </c>
    </row>
    <row r="29" spans="1:12">
      <c r="A29">
        <v>27</v>
      </c>
      <c r="B29" t="str">
        <f>'1. Current Actions'!$K148</f>
        <v>[INSERT PRIMARY SECTOR]</v>
      </c>
      <c r="C29" t="str">
        <f>'1. Current Actions'!$K149</f>
        <v>[INSERT SECONDARY SECTOR]</v>
      </c>
      <c r="D29" t="str">
        <f>'1. Current Actions'!$K150</f>
        <v>[INSERT SECONDARY SECTOR]</v>
      </c>
      <c r="E29" t="str">
        <f>'1. Current Actions'!$K151</f>
        <v>[INSERT SECONDARY SECTOR]</v>
      </c>
      <c r="F29" t="str">
        <f>'1. Current Actions'!$K152</f>
        <v>[INSERT SECONDARY SECTOR]</v>
      </c>
      <c r="H29" t="str">
        <f>'2. Future (Planned) Actions'!$K148</f>
        <v>[INSERT PRIMARY SECTOR]</v>
      </c>
      <c r="I29" t="str">
        <f>'2. Future (Planned) Actions'!$K149</f>
        <v>[INSERT SECONDARY SECTOR]</v>
      </c>
      <c r="J29" t="str">
        <f>'2. Future (Planned) Actions'!$K150</f>
        <v>[INSERT SECONDARY SECTOR]</v>
      </c>
      <c r="K29" t="str">
        <f>'2. Future (Planned) Actions'!$K151</f>
        <v>[INSERT SECONDARY SECTOR]</v>
      </c>
      <c r="L29" t="str">
        <f>'2. Future (Planned) Actions'!$K152</f>
        <v>[INSERT SECONDARY SECTOR]</v>
      </c>
    </row>
    <row r="30" spans="1:12">
      <c r="A30">
        <v>28</v>
      </c>
      <c r="B30" t="str">
        <f>'1. Current Actions'!$K153</f>
        <v>[INSERT PRIMARY SECTOR]</v>
      </c>
      <c r="C30" t="str">
        <f>'1. Current Actions'!$K154</f>
        <v>[INSERT SECONDARY SECTOR]</v>
      </c>
      <c r="D30" t="str">
        <f>'1. Current Actions'!$K155</f>
        <v>[INSERT SECONDARY SECTOR]</v>
      </c>
      <c r="E30" t="str">
        <f>'1. Current Actions'!$K156</f>
        <v>[INSERT SECONDARY SECTOR]</v>
      </c>
      <c r="F30" t="str">
        <f>'1. Current Actions'!$K157</f>
        <v>[INSERT SECONDARY SECTOR]</v>
      </c>
      <c r="H30" t="str">
        <f>'2. Future (Planned) Actions'!$K153</f>
        <v>[INSERT PRIMARY SECTOR]</v>
      </c>
      <c r="I30" t="str">
        <f>'2. Future (Planned) Actions'!$K154</f>
        <v>[INSERT SECONDARY SECTOR]</v>
      </c>
      <c r="J30" t="str">
        <f>'2. Future (Planned) Actions'!$K155</f>
        <v>[INSERT SECONDARY SECTOR]</v>
      </c>
      <c r="K30" t="str">
        <f>'2. Future (Planned) Actions'!$K156</f>
        <v>[INSERT SECONDARY SECTOR]</v>
      </c>
      <c r="L30" t="str">
        <f>'2. Future (Planned) Actions'!$K157</f>
        <v>[INSERT SECONDARY SECTOR]</v>
      </c>
    </row>
    <row r="31" spans="1:12">
      <c r="A31">
        <v>29</v>
      </c>
      <c r="B31" t="str">
        <f>'1. Current Actions'!$K158</f>
        <v>[INSERT PRIMARY SECTOR]</v>
      </c>
      <c r="C31" t="str">
        <f>'1. Current Actions'!$K159</f>
        <v>[INSERT SECONDARY SECTOR]</v>
      </c>
      <c r="D31" t="str">
        <f>'1. Current Actions'!$K160</f>
        <v>[INSERT SECONDARY SECTOR]</v>
      </c>
      <c r="E31" t="str">
        <f>'1. Current Actions'!$K161</f>
        <v>[INSERT SECONDARY SECTOR]</v>
      </c>
      <c r="F31" t="str">
        <f>'1. Current Actions'!$K162</f>
        <v>[INSERT SECONDARY SECTOR]</v>
      </c>
      <c r="H31" t="str">
        <f>'2. Future (Planned) Actions'!$K158</f>
        <v>[INSERT PRIMARY SECTOR]</v>
      </c>
      <c r="I31" t="str">
        <f>'2. Future (Planned) Actions'!$K159</f>
        <v>[INSERT SECONDARY SECTOR]</v>
      </c>
      <c r="J31" t="str">
        <f>'2. Future (Planned) Actions'!$K160</f>
        <v>[INSERT SECONDARY SECTOR]</v>
      </c>
      <c r="K31" t="str">
        <f>'2. Future (Planned) Actions'!$K161</f>
        <v>[INSERT SECONDARY SECTOR]</v>
      </c>
      <c r="L31" t="str">
        <f>'2. Future (Planned) Actions'!$K162</f>
        <v>[INSERT SECONDARY SECTOR]</v>
      </c>
    </row>
    <row r="32" spans="1:12">
      <c r="A32">
        <v>30</v>
      </c>
      <c r="B32" t="str">
        <f>'1. Current Actions'!$K163</f>
        <v>[INSERT PRIMARY SECTOR]</v>
      </c>
      <c r="C32" t="str">
        <f>'1. Current Actions'!$K164</f>
        <v>[INSERT SECONDARY SECTOR]</v>
      </c>
      <c r="D32" t="str">
        <f>'1. Current Actions'!$K165</f>
        <v>[INSERT SECONDARY SECTOR]</v>
      </c>
      <c r="E32" t="str">
        <f>'1. Current Actions'!$K166</f>
        <v>[INSERT SECONDARY SECTOR]</v>
      </c>
      <c r="F32" t="str">
        <f>'1. Current Actions'!$K167</f>
        <v>[INSERT SECONDARY SECTOR]</v>
      </c>
      <c r="H32" t="str">
        <f>'2. Future (Planned) Actions'!$K163</f>
        <v>[INSERT PRIMARY SECTOR]</v>
      </c>
      <c r="I32" t="str">
        <f>'2. Future (Planned) Actions'!$K164</f>
        <v>[INSERT SECONDARY SECTOR]</v>
      </c>
      <c r="J32" t="str">
        <f>'2. Future (Planned) Actions'!$K165</f>
        <v>[INSERT SECONDARY SECTOR]</v>
      </c>
      <c r="K32" t="str">
        <f>'2. Future (Planned) Actions'!$K166</f>
        <v>[INSERT SECONDARY SECTOR]</v>
      </c>
      <c r="L32" t="str">
        <f>'2. Future (Planned) Actions'!$K167</f>
        <v>[INSERT SECONDARY SECTOR]</v>
      </c>
    </row>
    <row r="33" spans="1:12">
      <c r="A33">
        <v>31</v>
      </c>
      <c r="B33" t="str">
        <f>'1. Current Actions'!$K168</f>
        <v>[INSERT PRIMARY SECTOR]</v>
      </c>
      <c r="C33" t="str">
        <f>'1. Current Actions'!$K169</f>
        <v>[INSERT SECONDARY SECTOR]</v>
      </c>
      <c r="D33" t="str">
        <f>'1. Current Actions'!$K170</f>
        <v>[INSERT SECONDARY SECTOR]</v>
      </c>
      <c r="E33" t="str">
        <f>'1. Current Actions'!$K171</f>
        <v>[INSERT SECONDARY SECTOR]</v>
      </c>
      <c r="F33" t="str">
        <f>'1. Current Actions'!$K172</f>
        <v>[INSERT SECONDARY SECTOR]</v>
      </c>
      <c r="H33" t="str">
        <f>'2. Future (Planned) Actions'!$K168</f>
        <v>[INSERT PRIMARY SECTOR]</v>
      </c>
      <c r="I33" t="str">
        <f>'2. Future (Planned) Actions'!$K169</f>
        <v>[INSERT SECONDARY SECTOR]</v>
      </c>
      <c r="J33" t="str">
        <f>'2. Future (Planned) Actions'!$K170</f>
        <v>[INSERT SECONDARY SECTOR]</v>
      </c>
      <c r="K33" t="str">
        <f>'2. Future (Planned) Actions'!$K171</f>
        <v>[INSERT SECONDARY SECTOR]</v>
      </c>
      <c r="L33" t="str">
        <f>'2. Future (Planned) Actions'!$K172</f>
        <v>[INSERT SECONDARY SECTOR]</v>
      </c>
    </row>
    <row r="34" spans="1:12">
      <c r="A34">
        <v>32</v>
      </c>
      <c r="B34" t="str">
        <f>'1. Current Actions'!$K173</f>
        <v>[INSERT PRIMARY SECTOR]</v>
      </c>
      <c r="C34" t="str">
        <f>'1. Current Actions'!$K174</f>
        <v>[INSERT SECONDARY SECTOR]</v>
      </c>
      <c r="D34" t="str">
        <f>'1. Current Actions'!$K175</f>
        <v>[INSERT SECONDARY SECTOR]</v>
      </c>
      <c r="E34" t="str">
        <f>'1. Current Actions'!$K176</f>
        <v>[INSERT SECONDARY SECTOR]</v>
      </c>
      <c r="F34" t="str">
        <f>'1. Current Actions'!$K177</f>
        <v>[INSERT SECONDARY SECTOR]</v>
      </c>
      <c r="H34" t="str">
        <f>'2. Future (Planned) Actions'!$K173</f>
        <v>[INSERT PRIMARY SECTOR]</v>
      </c>
      <c r="I34" t="str">
        <f>'2. Future (Planned) Actions'!$K174</f>
        <v>[INSERT SECONDARY SECTOR]</v>
      </c>
      <c r="J34" t="str">
        <f>'2. Future (Planned) Actions'!$K175</f>
        <v>[INSERT SECONDARY SECTOR]</v>
      </c>
      <c r="K34" t="str">
        <f>'2. Future (Planned) Actions'!$K176</f>
        <v>[INSERT SECONDARY SECTOR]</v>
      </c>
      <c r="L34" t="str">
        <f>'2. Future (Planned) Actions'!$K177</f>
        <v>[INSERT SECONDARY SECTOR]</v>
      </c>
    </row>
    <row r="35" spans="1:12">
      <c r="A35">
        <v>33</v>
      </c>
      <c r="B35" t="str">
        <f>'1. Current Actions'!$K178</f>
        <v>[INSERT PRIMARY SECTOR]</v>
      </c>
      <c r="C35" t="str">
        <f>'1. Current Actions'!$K179</f>
        <v>[INSERT SECONDARY SECTOR]</v>
      </c>
      <c r="D35" t="str">
        <f>'1. Current Actions'!$K180</f>
        <v>[INSERT SECONDARY SECTOR]</v>
      </c>
      <c r="E35" t="str">
        <f>'1. Current Actions'!$K181</f>
        <v>[INSERT SECONDARY SECTOR]</v>
      </c>
      <c r="F35" t="str">
        <f>'1. Current Actions'!$K182</f>
        <v>[INSERT SECONDARY SECTOR]</v>
      </c>
      <c r="H35" t="str">
        <f>'2. Future (Planned) Actions'!$K178</f>
        <v>[INSERT PRIMARY SECTOR]</v>
      </c>
      <c r="I35" t="str">
        <f>'2. Future (Planned) Actions'!$K179</f>
        <v>[INSERT SECONDARY SECTOR]</v>
      </c>
      <c r="J35" t="str">
        <f>'2. Future (Planned) Actions'!$K180</f>
        <v>[INSERT SECONDARY SECTOR]</v>
      </c>
      <c r="K35" t="str">
        <f>'2. Future (Planned) Actions'!$K181</f>
        <v>[INSERT SECONDARY SECTOR]</v>
      </c>
      <c r="L35" t="str">
        <f>'2. Future (Planned) Actions'!$K182</f>
        <v>[INSERT SECONDARY SECTOR]</v>
      </c>
    </row>
    <row r="36" spans="1:12">
      <c r="A36">
        <v>34</v>
      </c>
      <c r="B36" t="str">
        <f>'1. Current Actions'!$K183</f>
        <v>[INSERT PRIMARY SECTOR]</v>
      </c>
      <c r="C36" t="str">
        <f>'1. Current Actions'!$K184</f>
        <v>[INSERT SECONDARY SECTOR]</v>
      </c>
      <c r="D36" t="str">
        <f>'1. Current Actions'!$K185</f>
        <v>[INSERT SECONDARY SECTOR]</v>
      </c>
      <c r="E36" t="str">
        <f>'1. Current Actions'!$K186</f>
        <v>[INSERT SECONDARY SECTOR]</v>
      </c>
      <c r="F36" t="str">
        <f>'1. Current Actions'!$K187</f>
        <v>[INSERT SECONDARY SECTOR]</v>
      </c>
      <c r="H36" t="str">
        <f>'2. Future (Planned) Actions'!$K183</f>
        <v>[INSERT PRIMARY SECTOR]</v>
      </c>
      <c r="I36" t="str">
        <f>'2. Future (Planned) Actions'!$K184</f>
        <v>[INSERT SECONDARY SECTOR]</v>
      </c>
      <c r="J36" t="str">
        <f>'2. Future (Planned) Actions'!$K185</f>
        <v>[INSERT SECONDARY SECTOR]</v>
      </c>
      <c r="K36" t="str">
        <f>'2. Future (Planned) Actions'!$K186</f>
        <v>[INSERT SECONDARY SECTOR]</v>
      </c>
      <c r="L36" t="str">
        <f>'2. Future (Planned) Actions'!$K187</f>
        <v>[INSERT SECONDARY SECTOR]</v>
      </c>
    </row>
    <row r="37" spans="1:12">
      <c r="A37">
        <v>35</v>
      </c>
      <c r="B37" t="str">
        <f>'1. Current Actions'!$K188</f>
        <v>[INSERT PRIMARY SECTOR]</v>
      </c>
      <c r="C37" t="str">
        <f>'1. Current Actions'!$K189</f>
        <v>[INSERT SECONDARY SECTOR]</v>
      </c>
      <c r="D37" t="str">
        <f>'1. Current Actions'!$K190</f>
        <v>[INSERT SECONDARY SECTOR]</v>
      </c>
      <c r="E37" t="str">
        <f>'1. Current Actions'!$K191</f>
        <v>[INSERT SECONDARY SECTOR]</v>
      </c>
      <c r="F37" t="str">
        <f>'1. Current Actions'!$K192</f>
        <v>[INSERT SECONDARY SECTOR]</v>
      </c>
      <c r="H37" t="str">
        <f>'2. Future (Planned) Actions'!$K188</f>
        <v>[INSERT PRIMARY SECTOR]</v>
      </c>
      <c r="I37" t="str">
        <f>'2. Future (Planned) Actions'!$K189</f>
        <v>[INSERT SECONDARY SECTOR]</v>
      </c>
      <c r="J37" t="str">
        <f>'2. Future (Planned) Actions'!$K190</f>
        <v>[INSERT SECONDARY SECTOR]</v>
      </c>
      <c r="K37" t="str">
        <f>'2. Future (Planned) Actions'!$K191</f>
        <v>[INSERT SECONDARY SECTOR]</v>
      </c>
      <c r="L37" t="str">
        <f>'2. Future (Planned) Actions'!$K192</f>
        <v>[INSERT SECONDARY SECTOR]</v>
      </c>
    </row>
    <row r="38" spans="1:12">
      <c r="A38">
        <v>36</v>
      </c>
      <c r="B38" t="str">
        <f>'1. Current Actions'!$K193</f>
        <v>[INSERT PRIMARY SECTOR]</v>
      </c>
      <c r="C38" t="str">
        <f>'1. Current Actions'!$K194</f>
        <v>[INSERT SECONDARY SECTOR]</v>
      </c>
      <c r="D38" t="str">
        <f>'1. Current Actions'!$K195</f>
        <v>[INSERT SECONDARY SECTOR]</v>
      </c>
      <c r="E38" t="str">
        <f>'1. Current Actions'!$K196</f>
        <v>[INSERT SECONDARY SECTOR]</v>
      </c>
      <c r="F38" t="str">
        <f>'1. Current Actions'!$K197</f>
        <v>[INSERT SECONDARY SECTOR]</v>
      </c>
      <c r="H38" t="str">
        <f>'2. Future (Planned) Actions'!$K193</f>
        <v>[INSERT PRIMARY SECTOR]</v>
      </c>
      <c r="I38" t="str">
        <f>'2. Future (Planned) Actions'!$K194</f>
        <v>[INSERT SECONDARY SECTOR]</v>
      </c>
      <c r="J38" t="str">
        <f>'2. Future (Planned) Actions'!$K195</f>
        <v>[INSERT SECONDARY SECTOR]</v>
      </c>
      <c r="K38" t="str">
        <f>'2. Future (Planned) Actions'!$K196</f>
        <v>[INSERT SECONDARY SECTOR]</v>
      </c>
      <c r="L38" t="str">
        <f>'2. Future (Planned) Actions'!$K197</f>
        <v>[INSERT SECONDARY SECTOR]</v>
      </c>
    </row>
    <row r="39" spans="1:12">
      <c r="A39">
        <v>37</v>
      </c>
      <c r="B39" t="str">
        <f>'1. Current Actions'!$K198</f>
        <v>[INSERT PRIMARY SECTOR]</v>
      </c>
      <c r="C39" t="str">
        <f>'1. Current Actions'!$K199</f>
        <v>[INSERT SECONDARY SECTOR]</v>
      </c>
      <c r="D39" t="str">
        <f>'1. Current Actions'!$K200</f>
        <v>[INSERT SECONDARY SECTOR]</v>
      </c>
      <c r="E39" t="str">
        <f>'1. Current Actions'!$K201</f>
        <v>[INSERT SECONDARY SECTOR]</v>
      </c>
      <c r="F39" t="str">
        <f>'1. Current Actions'!$K202</f>
        <v>[INSERT SECONDARY SECTOR]</v>
      </c>
      <c r="H39" t="str">
        <f>'2. Future (Planned) Actions'!$K198</f>
        <v>[INSERT PRIMARY SECTOR]</v>
      </c>
      <c r="I39" t="str">
        <f>'2. Future (Planned) Actions'!$K199</f>
        <v>[INSERT SECONDARY SECTOR]</v>
      </c>
      <c r="J39" t="str">
        <f>'2. Future (Planned) Actions'!$K200</f>
        <v>[INSERT SECONDARY SECTOR]</v>
      </c>
      <c r="K39" t="str">
        <f>'2. Future (Planned) Actions'!$K201</f>
        <v>[INSERT SECONDARY SECTOR]</v>
      </c>
      <c r="L39" t="str">
        <f>'2. Future (Planned) Actions'!$K202</f>
        <v>[INSERT SECONDARY SECTOR]</v>
      </c>
    </row>
    <row r="40" spans="1:12">
      <c r="A40">
        <v>38</v>
      </c>
      <c r="B40" t="str">
        <f>'1. Current Actions'!$K203</f>
        <v>[INSERT PRIMARY SECTOR]</v>
      </c>
      <c r="C40" t="str">
        <f>'1. Current Actions'!$K204</f>
        <v>[INSERT SECONDARY SECTOR]</v>
      </c>
      <c r="D40" t="str">
        <f>'1. Current Actions'!$K205</f>
        <v>[INSERT SECONDARY SECTOR]</v>
      </c>
      <c r="E40" t="str">
        <f>'1. Current Actions'!$K206</f>
        <v>[INSERT SECONDARY SECTOR]</v>
      </c>
      <c r="F40" t="str">
        <f>'1. Current Actions'!$K207</f>
        <v>[INSERT SECONDARY SECTOR]</v>
      </c>
      <c r="H40" t="str">
        <f>'2. Future (Planned) Actions'!$K203</f>
        <v>[INSERT PRIMARY SECTOR]</v>
      </c>
      <c r="I40" t="str">
        <f>'2. Future (Planned) Actions'!$K204</f>
        <v>[INSERT SECONDARY SECTOR]</v>
      </c>
      <c r="J40" t="str">
        <f>'2. Future (Planned) Actions'!$K205</f>
        <v>[INSERT SECONDARY SECTOR]</v>
      </c>
      <c r="K40" t="str">
        <f>'2. Future (Planned) Actions'!$K206</f>
        <v>[INSERT SECONDARY SECTOR]</v>
      </c>
      <c r="L40" t="str">
        <f>'2. Future (Planned) Actions'!$K207</f>
        <v>[INSERT SECONDARY SECTOR]</v>
      </c>
    </row>
    <row r="41" spans="1:12">
      <c r="A41">
        <v>39</v>
      </c>
      <c r="B41" t="str">
        <f>'1. Current Actions'!$K208</f>
        <v>[INSERT PRIMARY SECTOR]</v>
      </c>
      <c r="C41" t="str">
        <f>'1. Current Actions'!$K209</f>
        <v>[INSERT SECONDARY SECTOR]</v>
      </c>
      <c r="D41" t="str">
        <f>'1. Current Actions'!$K210</f>
        <v>[INSERT SECONDARY SECTOR]</v>
      </c>
      <c r="E41" t="str">
        <f>'1. Current Actions'!$K211</f>
        <v>[INSERT SECONDARY SECTOR]</v>
      </c>
      <c r="F41" t="str">
        <f>'1. Current Actions'!$K212</f>
        <v>[INSERT SECONDARY SECTOR]</v>
      </c>
      <c r="H41" t="str">
        <f>'2. Future (Planned) Actions'!$K208</f>
        <v>[INSERT PRIMARY SECTOR]</v>
      </c>
      <c r="I41" t="str">
        <f>'2. Future (Planned) Actions'!$K209</f>
        <v>[INSERT SECONDARY SECTOR]</v>
      </c>
      <c r="J41" t="str">
        <f>'2. Future (Planned) Actions'!$K210</f>
        <v>[INSERT SECONDARY SECTOR]</v>
      </c>
      <c r="K41" t="str">
        <f>'2. Future (Planned) Actions'!$K211</f>
        <v>[INSERT SECONDARY SECTOR]</v>
      </c>
      <c r="L41" t="str">
        <f>'2. Future (Planned) Actions'!$K212</f>
        <v>[INSERT SECONDARY SECTOR]</v>
      </c>
    </row>
    <row r="42" spans="1:12">
      <c r="A42">
        <v>40</v>
      </c>
      <c r="B42" t="str">
        <f>'1. Current Actions'!$K213</f>
        <v>[INSERT PRIMARY SECTOR]</v>
      </c>
      <c r="C42" t="str">
        <f>'1. Current Actions'!$K214</f>
        <v>[INSERT SECONDARY SECTOR]</v>
      </c>
      <c r="D42" t="str">
        <f>'1. Current Actions'!$K215</f>
        <v>[INSERT SECONDARY SECTOR]</v>
      </c>
      <c r="E42" t="str">
        <f>'1. Current Actions'!$K216</f>
        <v>[INSERT SECONDARY SECTOR]</v>
      </c>
      <c r="F42" t="str">
        <f>'1. Current Actions'!$K217</f>
        <v>[INSERT SECONDARY SECTOR]</v>
      </c>
      <c r="H42" t="str">
        <f>'2. Future (Planned) Actions'!$K213</f>
        <v>[INSERT PRIMARY SECTOR]</v>
      </c>
      <c r="I42" t="str">
        <f>'2. Future (Planned) Actions'!$K214</f>
        <v>[INSERT SECONDARY SECTOR]</v>
      </c>
      <c r="J42" t="str">
        <f>'2. Future (Planned) Actions'!$K215</f>
        <v>[INSERT SECONDARY SECTOR]</v>
      </c>
      <c r="K42" t="str">
        <f>'2. Future (Planned) Actions'!$K216</f>
        <v>[INSERT SECONDARY SECTOR]</v>
      </c>
      <c r="L42" t="str">
        <f>'2. Future (Planned) Actions'!$K217</f>
        <v>[INSERT SECONDARY SECTOR]</v>
      </c>
    </row>
  </sheetData>
  <sheetProtection selectLockedCells="1" selectUnlockedCells="1"/>
  <mergeCells count="1">
    <mergeCell ref="B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81094F15B9834F911C6519F3E3CCA0" ma:contentTypeVersion="13" ma:contentTypeDescription="Create a new document." ma:contentTypeScope="" ma:versionID="2aacf22933bf4289a9f0ce32c10d04c8">
  <xsd:schema xmlns:xsd="http://www.w3.org/2001/XMLSchema" xmlns:xs="http://www.w3.org/2001/XMLSchema" xmlns:p="http://schemas.microsoft.com/office/2006/metadata/properties" xmlns:ns2="999e8182-db6f-4e28-8bf8-d1e72fab0cb8" xmlns:ns3="59d4e68c-a2c4-4e5a-9b5d-4b6ab7ea85d1" targetNamespace="http://schemas.microsoft.com/office/2006/metadata/properties" ma:root="true" ma:fieldsID="061f130eefbeae96ad07731df3f44835" ns2:_="" ns3:_="">
    <xsd:import namespace="999e8182-db6f-4e28-8bf8-d1e72fab0cb8"/>
    <xsd:import namespace="59d4e68c-a2c4-4e5a-9b5d-4b6ab7ea85d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9e8182-db6f-4e28-8bf8-d1e72fab0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0a19cc31-474a-44c6-a246-2e7f4799361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d4e68c-a2c4-4e5a-9b5d-4b6ab7ea85d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268c145b-2a49-43f4-8dac-ca119ef47fc0}" ma:internalName="TaxCatchAll" ma:showField="CatchAllData" ma:web="59d4e68c-a2c4-4e5a-9b5d-4b6ab7ea85d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9d4e68c-a2c4-4e5a-9b5d-4b6ab7ea85d1" xsi:nil="true"/>
    <lcf76f155ced4ddcb4097134ff3c332f xmlns="999e8182-db6f-4e28-8bf8-d1e72fab0c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CF43911-76BF-4BF4-97DE-9FD5B975B0A8}"/>
</file>

<file path=customXml/itemProps2.xml><?xml version="1.0" encoding="utf-8"?>
<ds:datastoreItem xmlns:ds="http://schemas.openxmlformats.org/officeDocument/2006/customXml" ds:itemID="{0D300128-47BD-4A5D-A7E6-02A4B8B2BC71}"/>
</file>

<file path=customXml/itemProps3.xml><?xml version="1.0" encoding="utf-8"?>
<ds:datastoreItem xmlns:ds="http://schemas.openxmlformats.org/officeDocument/2006/customXml" ds:itemID="{302A5ED1-7F62-4BA5-9076-85C649B26B9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Butler, Matthew</dc:creator>
  <cp:keywords/>
  <dc:description/>
  <cp:lastModifiedBy>Amanda Malley</cp:lastModifiedBy>
  <cp:revision/>
  <dcterms:created xsi:type="dcterms:W3CDTF">2016-11-28T13:18:48Z</dcterms:created>
  <dcterms:modified xsi:type="dcterms:W3CDTF">2023-12-19T11:02:10Z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0x0101004A81094F15B9834F911C6519F3E3CCA0</vt:lpwstr>
  </property>
  <property fmtid="{D5CDD505-2E9C-101B-9397-08002B2CF9AE}" pid="3" name="Order">
    <vt:r8>4769400</vt:r8>
  </property>
  <property fmtid="{D5CDD505-2E9C-101B-9397-08002B2CF9AE}" pid="4" name="MediaServiceImageTags">
    <vt:lpwstr/>
  </property>
</Properties>
</file>